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state="hidden" r:id="rId2"/>
  </sheets>
  <externalReferences>
    <externalReference r:id="rId3"/>
  </externalReferences>
  <definedNames>
    <definedName name="_xlnm._FilterDatabase" localSheetId="0" hidden="1">'Informe 1552'!$A$8:$J$76</definedName>
  </definedNames>
  <calcPr calcId="145621"/>
</workbook>
</file>

<file path=xl/calcChain.xml><?xml version="1.0" encoding="utf-8"?>
<calcChain xmlns="http://schemas.openxmlformats.org/spreadsheetml/2006/main">
  <c r="H76" i="1" l="1"/>
  <c r="G76" i="1" l="1"/>
  <c r="I76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9" i="1"/>
</calcChain>
</file>

<file path=xl/sharedStrings.xml><?xml version="1.0" encoding="utf-8"?>
<sst xmlns="http://schemas.openxmlformats.org/spreadsheetml/2006/main" count="148" uniqueCount="143">
  <si>
    <t>Especialidad</t>
  </si>
  <si>
    <t>GENETICA CLINICA</t>
  </si>
  <si>
    <t>CIRUGIA LAPAROSC Y OBESIDAD</t>
  </si>
  <si>
    <t>RADIOTERAPIA</t>
  </si>
  <si>
    <t>REUMATOLOGIA PEDIATRICA</t>
  </si>
  <si>
    <t>CIRUGIA HEPATOBILIAR Y TRAS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</si>
  <si>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</si>
  <si>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</si>
  <si>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</si>
  <si>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</si>
  <si>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</si>
  <si>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</si>
  <si>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</si>
  <si>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</si>
  <si>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</si>
  <si>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</si>
  <si>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</si>
  <si>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</si>
  <si>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</si>
  <si>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</si>
  <si>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</si>
  <si>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</si>
  <si>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DERMATOLOGIA</t>
  </si>
  <si>
    <t>HEMATOONCOLOGIA ADULTO</t>
  </si>
  <si>
    <t>ASOC. INDIGENA DEL CAUCA EPS</t>
  </si>
  <si>
    <t>CAFESALUD EPS</t>
  </si>
  <si>
    <t>CLINICA VERSALLES S.A.</t>
  </si>
  <si>
    <t>COMFENALCO VALLE</t>
  </si>
  <si>
    <t>COMPENSAR</t>
  </si>
  <si>
    <t>COOMEVA EPS S.A.</t>
  </si>
  <si>
    <t>COOSALUD</t>
  </si>
  <si>
    <t>COSMITET LTDA</t>
  </si>
  <si>
    <t>CRUZ BLANCA EPS</t>
  </si>
  <si>
    <t>DEPARTAMENTO DEL VALLE DEL CAUCA</t>
  </si>
  <si>
    <t>DIR GENERAL DE SANIDAD MILITAR F AE</t>
  </si>
  <si>
    <t>DIR. GENERAL DE SANIDAD MILITAR</t>
  </si>
  <si>
    <t>ECOPETROL S.A.</t>
  </si>
  <si>
    <t>EMSSANAR E.S.S</t>
  </si>
  <si>
    <t>EMSSANAR E.S.S  NO POS</t>
  </si>
  <si>
    <t>EPS  SURAMERICANA S.A.</t>
  </si>
  <si>
    <t>EPS SANITAS S.A.</t>
  </si>
  <si>
    <t>IPS NUEVA POPAYAN UT</t>
  </si>
  <si>
    <t>NUEVA EPS S.A PAC</t>
  </si>
  <si>
    <t>NUEVA EPS S.A.</t>
  </si>
  <si>
    <t>PARTICULAR EMPLEADO</t>
  </si>
  <si>
    <t>PARTICULAR POS</t>
  </si>
  <si>
    <t>PROFESIONALES DE LA SALUD S.A</t>
  </si>
  <si>
    <t>SALUD TOTAL EPS-S S.A</t>
  </si>
  <si>
    <t>SALUD VIDA EPS S.A.</t>
  </si>
  <si>
    <t>SECCIONAL DE SANIDAD VALLE</t>
  </si>
  <si>
    <t>SERSALUD S.A</t>
  </si>
  <si>
    <t>SERVICIO NACIONAL DE APRENDIZAJE</t>
  </si>
  <si>
    <t>SERVICIO OCCID. DE SALUD</t>
  </si>
  <si>
    <t>SERVICIO OCCID. DE SALUD EPS</t>
  </si>
  <si>
    <t>SERVICIO OCCIDENTAL DE SALUD ONCOL</t>
  </si>
  <si>
    <t>SERVICIOS INTEGRADOS DE SALUD S.A.S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</si>
  <si>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</si>
  <si>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</si>
  <si>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</si>
  <si>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</si>
  <si>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</si>
  <si>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ASMET SALUD EPS-S</t>
  </si>
  <si>
    <t>CAFESALUD EPS S.A</t>
  </si>
  <si>
    <t>ASOC INDIGENA DEL CAUCA AIC EPS I</t>
  </si>
  <si>
    <t>COMFENALCO VALLE EPS  ANTICIPO</t>
  </si>
  <si>
    <t>DIRECCION DE SANIDAD DEL EJERCITO</t>
  </si>
  <si>
    <t>EPS SURAMERICANA S.A.</t>
  </si>
  <si>
    <t>FIDEICOMISOS PATRIMONIOS AUTONOMOS</t>
  </si>
  <si>
    <t>SERVICIOS DE SALUD JUNTA DIRECTIVA</t>
  </si>
  <si>
    <t>CAFESALUD EPS S.A SUBSIDIADO</t>
  </si>
  <si>
    <t>MALLAMAS EPS INDIGENA</t>
  </si>
  <si>
    <t>POLICIA NACIONAL DPTO POLIC QUINDIO</t>
  </si>
  <si>
    <t>SECCIONAL SANIDAD BOGOTA-POLICIA NA</t>
  </si>
  <si>
    <t>DICIEMBRE DE 2016</t>
  </si>
  <si>
    <t>ASO. MUTUAL BARRIOS UNIDOS QUIBDO</t>
  </si>
  <si>
    <t>CAJA DE COMPENSACION FLIAR NARIÐO</t>
  </si>
  <si>
    <t>CRUZ BLANCA EPS - NOS POS SUBSIDIAD</t>
  </si>
  <si>
    <t>CRUZ BLANCA EPS - SUBSIDIADO</t>
  </si>
  <si>
    <t>DEPARTAMENTO DEL CAUCA</t>
  </si>
  <si>
    <t>EMSSANAR E.S.S -CONTRIBUTIVO</t>
  </si>
  <si>
    <t>POLICIA NACIONAL DIR SANIDAD SECCIO</t>
  </si>
  <si>
    <t>UNIVERSIDAD DE NARIÐO</t>
  </si>
  <si>
    <t>ALERGOLOGIA</t>
  </si>
  <si>
    <t>ANESTESIA</t>
  </si>
  <si>
    <t>CARDIOLOGIA</t>
  </si>
  <si>
    <t>ELECTROFISIOLOGIA</t>
  </si>
  <si>
    <t>ENDOCRINOLOGIA</t>
  </si>
  <si>
    <t>FISIATRIA</t>
  </si>
  <si>
    <t>GASTROENTEROLOGIA</t>
  </si>
  <si>
    <t>GASTROPEDIATRIA</t>
  </si>
  <si>
    <t>GINECOOBSTETRICIA</t>
  </si>
  <si>
    <t>GINECOONCOLOGIA</t>
  </si>
  <si>
    <t>HEMATOLOGIA</t>
  </si>
  <si>
    <t>HEMODINAMIA</t>
  </si>
  <si>
    <t>HEPATOLOGIA</t>
  </si>
  <si>
    <t>INFECTOLOGIA</t>
  </si>
  <si>
    <t>NEONATOLOGIA</t>
  </si>
  <si>
    <t>NEUROCIRUGIA</t>
  </si>
  <si>
    <t>NEUROLOGIA</t>
  </si>
  <si>
    <t>NEUROSICOLOGIA</t>
  </si>
  <si>
    <t>NUTRICION</t>
  </si>
  <si>
    <t>ODONTOLOGIA</t>
  </si>
  <si>
    <t>ODONTOPEDIATRIA</t>
  </si>
  <si>
    <t>OFTALMOLOGIA</t>
  </si>
  <si>
    <t>OPTOMETRIA</t>
  </si>
  <si>
    <t>ORTOPEDIA</t>
  </si>
  <si>
    <t>ORTOPTICA</t>
  </si>
  <si>
    <t>OTORRINOLARINGOLOGIA</t>
  </si>
  <si>
    <t>PEDIATRIA</t>
  </si>
  <si>
    <t>REUMATOLOGIA</t>
  </si>
  <si>
    <t>SICOLOGIA</t>
  </si>
  <si>
    <t>SICOONCOLOGIA</t>
  </si>
  <si>
    <t>SIQUIATRIA</t>
  </si>
  <si>
    <t>TRASPLANTES</t>
  </si>
  <si>
    <t>UROLOGIA</t>
  </si>
  <si>
    <t>CARDIOLOGIA PEDIATRIA</t>
  </si>
  <si>
    <t>VASCULAR PERIFERICA</t>
  </si>
  <si>
    <t>NEUROLOGIA PEDIATRICA</t>
  </si>
  <si>
    <t>NEUMOLOGIA PEDIATRICA</t>
  </si>
  <si>
    <t>NEUMOLOGIA ADULTO</t>
  </si>
  <si>
    <t>NEFROLOGIA PEDIATRIA</t>
  </si>
  <si>
    <t>NEFROLOGIA ADULTOS</t>
  </si>
  <si>
    <t>MEDICINA INTERNA</t>
  </si>
  <si>
    <t>INFECTOLOGIA PEDIATRICA</t>
  </si>
  <si>
    <t>MEDICINA FAMILIAR</t>
  </si>
  <si>
    <t>HEMATOONCOLOGIA PEDIATRICA</t>
  </si>
  <si>
    <t>CIRUGIA COLON Y RECTO</t>
  </si>
  <si>
    <t>CIRUGIA DE CABEZA Y CUELLO</t>
  </si>
  <si>
    <t>CIRUGIA GENERAL</t>
  </si>
  <si>
    <t>CIRUGIA MAXILOFACIAL</t>
  </si>
  <si>
    <t>CIRUGIA ONCOLOGICA</t>
  </si>
  <si>
    <t>CIRUGIA PEDIATRIA</t>
  </si>
  <si>
    <t>CIRUGIA PLASTICA</t>
  </si>
  <si>
    <t>CLÍNICA DEL DOLOR</t>
  </si>
  <si>
    <t>CONSULTA MEDICINA NUCLEAR</t>
  </si>
  <si>
    <t>CIRUGIA DE TORAX</t>
  </si>
  <si>
    <t>ENDOCRINOLOGIA PEDIATRICA</t>
  </si>
  <si>
    <t>CIRUGIA CARDIOVASCULAR AD</t>
  </si>
  <si>
    <t>DE AUDIOLOGIA</t>
  </si>
  <si>
    <t>FALLA CARDIACA</t>
  </si>
  <si>
    <t>ORTODONCIA</t>
  </si>
  <si>
    <t>ENDODONCIA</t>
  </si>
  <si>
    <t>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</si>
</sst>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" fontId="0" fillId="0" borderId="0" xfId="0" applyNumberFormat="1"/>
    <xf numFmtId="46" fontId="0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_1552_Ener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1552"/>
      <sheetName val="Aseguradoras"/>
    </sheetNames>
    <sheetDataSet>
      <sheetData sheetId="0">
        <row r="1">
          <cell r="A1" t="str">
            <v>FUNDACION VALLE DEL LILI</v>
          </cell>
        </row>
        <row r="2">
          <cell r="A2" t="str">
            <v>DEPARTAMENTO DE ESTADISTICA</v>
          </cell>
        </row>
        <row r="3">
          <cell r="A3" t="str">
            <v>REPORTE RESOLUCION 1552 DE 2013</v>
          </cell>
        </row>
        <row r="4">
          <cell r="A4" t="str">
            <v>DICIEMBRE DE 2016</v>
          </cell>
        </row>
        <row r="6">
          <cell r="A6" t="str">
            <v>REPORTE RESOLUCION 1552 POR ESPECIALIDAD</v>
          </cell>
        </row>
        <row r="8">
          <cell r="A8" t="str">
            <v>Especialidad</v>
          </cell>
          <cell r="B8" t="str">
            <v>Total de Citas Asignadas</v>
          </cell>
          <cell r="C8" t="str">
            <v>∑ (Asignación cita vs Solicitud cita)</v>
          </cell>
          <cell r="D8" t="str">
            <v>∑(Asignación cita vs Fecha Deseada)</v>
          </cell>
          <cell r="E8" t="str">
            <v>Promedio Asignación cita vs Solicitud cita</v>
          </cell>
          <cell r="F8" t="str">
            <v>Promedio Asignación cita vs Fecha Deseada</v>
          </cell>
          <cell r="G8" t="str">
            <v>Mínimo días de espera Asignación Citas</v>
          </cell>
          <cell r="H8" t="str">
            <v>Máximo días de espera Asignación Citas</v>
          </cell>
          <cell r="I8" t="str">
            <v>Horas Especialista disponibles</v>
          </cell>
        </row>
        <row r="9">
          <cell r="A9" t="str">
            <v>ALERGOLOGIA</v>
          </cell>
          <cell r="B9">
            <v>152</v>
          </cell>
          <cell r="C9">
            <v>2611</v>
          </cell>
          <cell r="D9">
            <v>106</v>
          </cell>
          <cell r="E9">
            <v>17.17763157894737</v>
          </cell>
          <cell r="F9">
            <v>0.69736842105263153</v>
          </cell>
          <cell r="G9">
            <v>0</v>
          </cell>
          <cell r="H9">
            <v>115</v>
          </cell>
          <cell r="I9">
            <v>8.25</v>
          </cell>
        </row>
        <row r="10">
          <cell r="A10" t="str">
            <v>ANESTESIA</v>
          </cell>
          <cell r="B10">
            <v>390</v>
          </cell>
          <cell r="C10">
            <v>2836</v>
          </cell>
          <cell r="D10">
            <v>164</v>
          </cell>
          <cell r="E10">
            <v>7.2717948717948717</v>
          </cell>
          <cell r="F10">
            <v>0.42051282051282052</v>
          </cell>
          <cell r="G10">
            <v>0</v>
          </cell>
          <cell r="H10">
            <v>56</v>
          </cell>
          <cell r="I10">
            <v>10.4375</v>
          </cell>
        </row>
        <row r="11">
          <cell r="A11" t="str">
            <v>CARDIOLOGIA</v>
          </cell>
          <cell r="B11">
            <v>135</v>
          </cell>
          <cell r="C11">
            <v>3722</v>
          </cell>
          <cell r="D11">
            <v>1</v>
          </cell>
          <cell r="E11">
            <v>27.57037037037037</v>
          </cell>
          <cell r="F11">
            <v>7.4074074074074077E-3</v>
          </cell>
          <cell r="G11">
            <v>0</v>
          </cell>
          <cell r="H11">
            <v>173</v>
          </cell>
          <cell r="I11">
            <v>3.1875</v>
          </cell>
        </row>
        <row r="12">
          <cell r="A12" t="str">
            <v>CARDIOLOGIA PEDIATRIA</v>
          </cell>
          <cell r="B12">
            <v>82</v>
          </cell>
          <cell r="C12">
            <v>621</v>
          </cell>
          <cell r="D12">
            <v>0</v>
          </cell>
          <cell r="E12">
            <v>7.5731707317073171</v>
          </cell>
          <cell r="F12">
            <v>0</v>
          </cell>
          <cell r="G12">
            <v>0</v>
          </cell>
          <cell r="H12">
            <v>107</v>
          </cell>
          <cell r="I12">
            <v>3.375</v>
          </cell>
        </row>
        <row r="13">
          <cell r="A13" t="str">
            <v>CIRUGIA CARDIOVASCULAR AD</v>
          </cell>
          <cell r="B13">
            <v>20</v>
          </cell>
          <cell r="C13">
            <v>383</v>
          </cell>
          <cell r="D13">
            <v>0</v>
          </cell>
          <cell r="E13">
            <v>19.149999999999999</v>
          </cell>
          <cell r="F13">
            <v>0</v>
          </cell>
          <cell r="G13">
            <v>0</v>
          </cell>
          <cell r="H13">
            <v>77</v>
          </cell>
          <cell r="I13">
            <v>1.3125</v>
          </cell>
        </row>
        <row r="14">
          <cell r="A14" t="str">
            <v>CIRUGIA COLON Y RECTO</v>
          </cell>
          <cell r="B14">
            <v>29</v>
          </cell>
          <cell r="C14">
            <v>445</v>
          </cell>
          <cell r="D14">
            <v>0</v>
          </cell>
          <cell r="E14">
            <v>15.344827586206897</v>
          </cell>
          <cell r="F14">
            <v>0</v>
          </cell>
          <cell r="G14">
            <v>1</v>
          </cell>
          <cell r="H14">
            <v>91</v>
          </cell>
          <cell r="I14">
            <v>1.875</v>
          </cell>
        </row>
        <row r="15">
          <cell r="A15" t="str">
            <v>CIRUGIA DE CABEZA Y CUELLO</v>
          </cell>
          <cell r="B15">
            <v>323</v>
          </cell>
          <cell r="C15">
            <v>7230</v>
          </cell>
          <cell r="D15">
            <v>42</v>
          </cell>
          <cell r="E15">
            <v>22.383900928792571</v>
          </cell>
          <cell r="F15">
            <v>0.13003095975232198</v>
          </cell>
          <cell r="G15">
            <v>0</v>
          </cell>
          <cell r="H15">
            <v>161</v>
          </cell>
          <cell r="I15">
            <v>4.3125</v>
          </cell>
        </row>
        <row r="16">
          <cell r="A16" t="str">
            <v>CIRUGIA DE TORAX</v>
          </cell>
          <cell r="B16">
            <v>51</v>
          </cell>
          <cell r="C16">
            <v>653</v>
          </cell>
          <cell r="D16">
            <v>0</v>
          </cell>
          <cell r="E16">
            <v>12.803921568627452</v>
          </cell>
          <cell r="F16">
            <v>0</v>
          </cell>
          <cell r="G16">
            <v>0</v>
          </cell>
          <cell r="H16">
            <v>92</v>
          </cell>
          <cell r="I16">
            <v>2.25</v>
          </cell>
        </row>
        <row r="17">
          <cell r="A17" t="str">
            <v>CIRUGIA GENERAL</v>
          </cell>
          <cell r="B17">
            <v>114</v>
          </cell>
          <cell r="C17">
            <v>703</v>
          </cell>
          <cell r="D17">
            <v>0</v>
          </cell>
          <cell r="E17">
            <v>6.166666666666667</v>
          </cell>
          <cell r="F17">
            <v>0</v>
          </cell>
          <cell r="G17">
            <v>0</v>
          </cell>
          <cell r="H17">
            <v>57</v>
          </cell>
          <cell r="I17">
            <v>5.71875</v>
          </cell>
        </row>
        <row r="18">
          <cell r="A18" t="str">
            <v>CIRUGIA HEPATOBILIAR Y TRAS</v>
          </cell>
          <cell r="B18">
            <v>37</v>
          </cell>
          <cell r="C18">
            <v>582</v>
          </cell>
          <cell r="D18">
            <v>391</v>
          </cell>
          <cell r="E18">
            <v>15.72972972972973</v>
          </cell>
          <cell r="F18">
            <v>10.567567567567568</v>
          </cell>
          <cell r="G18">
            <v>0</v>
          </cell>
          <cell r="H18">
            <v>57</v>
          </cell>
          <cell r="I18">
            <v>2</v>
          </cell>
        </row>
        <row r="19">
          <cell r="A19" t="str">
            <v>CIRUGIA LAPAROSC Y OBESIDAD</v>
          </cell>
          <cell r="B19">
            <v>16</v>
          </cell>
          <cell r="C19">
            <v>340</v>
          </cell>
          <cell r="D19">
            <v>10</v>
          </cell>
          <cell r="E19">
            <v>21.25</v>
          </cell>
          <cell r="F19">
            <v>0.625</v>
          </cell>
          <cell r="G19">
            <v>0</v>
          </cell>
          <cell r="H19">
            <v>89</v>
          </cell>
          <cell r="I19">
            <v>2.4375</v>
          </cell>
        </row>
        <row r="20">
          <cell r="A20" t="str">
            <v>CIRUGIA MAXILOFACIAL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5.4375</v>
          </cell>
        </row>
        <row r="21">
          <cell r="A21" t="str">
            <v>CIRUGIA ONCOLOGICA</v>
          </cell>
          <cell r="B21">
            <v>270</v>
          </cell>
          <cell r="C21">
            <v>12240</v>
          </cell>
          <cell r="D21">
            <v>1033</v>
          </cell>
          <cell r="E21">
            <v>45.333333333333336</v>
          </cell>
          <cell r="F21">
            <v>3.825925925925926</v>
          </cell>
          <cell r="G21">
            <v>0</v>
          </cell>
          <cell r="H21">
            <v>411</v>
          </cell>
          <cell r="I21">
            <v>1.0972222222222221</v>
          </cell>
        </row>
        <row r="22">
          <cell r="A22" t="str">
            <v>CIRUGIA PEDIATRIA</v>
          </cell>
          <cell r="B22">
            <v>85</v>
          </cell>
          <cell r="C22">
            <v>1793</v>
          </cell>
          <cell r="D22">
            <v>69</v>
          </cell>
          <cell r="E22">
            <v>21.094117647058823</v>
          </cell>
          <cell r="F22">
            <v>0.81176470588235294</v>
          </cell>
          <cell r="G22">
            <v>0</v>
          </cell>
          <cell r="H22">
            <v>161</v>
          </cell>
          <cell r="I22">
            <v>3.84375</v>
          </cell>
        </row>
        <row r="23">
          <cell r="A23" t="str">
            <v>CIRUGIA PLASTICA</v>
          </cell>
          <cell r="B23">
            <v>90</v>
          </cell>
          <cell r="C23">
            <v>1620</v>
          </cell>
          <cell r="D23">
            <v>0</v>
          </cell>
          <cell r="E23">
            <v>18</v>
          </cell>
          <cell r="F23">
            <v>0</v>
          </cell>
          <cell r="G23">
            <v>0</v>
          </cell>
          <cell r="H23">
            <v>98</v>
          </cell>
          <cell r="I23">
            <v>2.0625</v>
          </cell>
        </row>
        <row r="24">
          <cell r="A24" t="str">
            <v>CLÍNICA DEL DOLOR</v>
          </cell>
          <cell r="B24">
            <v>89</v>
          </cell>
          <cell r="C24">
            <v>947</v>
          </cell>
          <cell r="D24">
            <v>13</v>
          </cell>
          <cell r="E24">
            <v>10.640449438202246</v>
          </cell>
          <cell r="F24">
            <v>0.14606741573033707</v>
          </cell>
          <cell r="G24">
            <v>0</v>
          </cell>
          <cell r="H24">
            <v>90</v>
          </cell>
          <cell r="I24">
            <v>10.78125</v>
          </cell>
        </row>
        <row r="25">
          <cell r="A25" t="str">
            <v>CONSULTA MEDICINA NUCLEAR</v>
          </cell>
          <cell r="B25">
            <v>81</v>
          </cell>
          <cell r="C25">
            <v>684</v>
          </cell>
          <cell r="D25">
            <v>0</v>
          </cell>
          <cell r="E25">
            <v>8.4444444444444446</v>
          </cell>
          <cell r="F25">
            <v>0</v>
          </cell>
          <cell r="G25">
            <v>0</v>
          </cell>
          <cell r="H25">
            <v>44</v>
          </cell>
          <cell r="I25">
            <v>2.1666666666666665</v>
          </cell>
        </row>
        <row r="26">
          <cell r="A26" t="str">
            <v>DE AUDIOLOGIA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9.1875</v>
          </cell>
        </row>
        <row r="27">
          <cell r="A27" t="str">
            <v>DERMATOLOGIA</v>
          </cell>
          <cell r="B27">
            <v>467</v>
          </cell>
          <cell r="C27">
            <v>6745</v>
          </cell>
          <cell r="D27">
            <v>108</v>
          </cell>
          <cell r="E27">
            <v>14.443254817987151</v>
          </cell>
          <cell r="F27">
            <v>0.23126338329764454</v>
          </cell>
          <cell r="G27">
            <v>0</v>
          </cell>
          <cell r="H27">
            <v>147</v>
          </cell>
          <cell r="I27">
            <v>9.5625</v>
          </cell>
        </row>
        <row r="28">
          <cell r="A28" t="str">
            <v>ELECTROFISIOLOGIA</v>
          </cell>
          <cell r="B28">
            <v>43</v>
          </cell>
          <cell r="C28">
            <v>1438</v>
          </cell>
          <cell r="D28">
            <v>203</v>
          </cell>
          <cell r="E28">
            <v>33.441860465116278</v>
          </cell>
          <cell r="F28">
            <v>4.7209302325581399</v>
          </cell>
          <cell r="G28">
            <v>0</v>
          </cell>
          <cell r="H28">
            <v>90</v>
          </cell>
          <cell r="I28">
            <v>1.125</v>
          </cell>
        </row>
        <row r="29">
          <cell r="A29" t="str">
            <v>ENDOCRINOLOGIA</v>
          </cell>
          <cell r="B29">
            <v>1274</v>
          </cell>
          <cell r="C29">
            <v>77806</v>
          </cell>
          <cell r="D29">
            <v>854</v>
          </cell>
          <cell r="E29">
            <v>61.072213500784926</v>
          </cell>
          <cell r="F29">
            <v>0.67032967032967028</v>
          </cell>
          <cell r="G29">
            <v>0</v>
          </cell>
          <cell r="H29">
            <v>274</v>
          </cell>
          <cell r="I29">
            <v>5.21875</v>
          </cell>
        </row>
        <row r="30">
          <cell r="A30" t="str">
            <v>ENDOCRINOLOGIA PEDIATRICA</v>
          </cell>
          <cell r="B30">
            <v>353</v>
          </cell>
          <cell r="C30">
            <v>30691</v>
          </cell>
          <cell r="D30">
            <v>582</v>
          </cell>
          <cell r="E30">
            <v>86.943342776203963</v>
          </cell>
          <cell r="F30">
            <v>1.6487252124645893</v>
          </cell>
          <cell r="G30">
            <v>0</v>
          </cell>
          <cell r="H30">
            <v>296</v>
          </cell>
          <cell r="I30">
            <v>3.75</v>
          </cell>
        </row>
        <row r="31">
          <cell r="A31" t="str">
            <v>ENDODONCIA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0.75</v>
          </cell>
        </row>
        <row r="32">
          <cell r="A32" t="str">
            <v>FALLA CARDIACA</v>
          </cell>
          <cell r="B32">
            <v>57</v>
          </cell>
          <cell r="C32">
            <v>1201</v>
          </cell>
          <cell r="D32">
            <v>57</v>
          </cell>
          <cell r="E32">
            <v>21.07017543859649</v>
          </cell>
          <cell r="F32">
            <v>1</v>
          </cell>
          <cell r="G32">
            <v>0</v>
          </cell>
          <cell r="H32">
            <v>90</v>
          </cell>
          <cell r="I32">
            <v>2.3125</v>
          </cell>
        </row>
        <row r="33">
          <cell r="A33" t="str">
            <v>FISIATRIA</v>
          </cell>
          <cell r="B33">
            <v>117</v>
          </cell>
          <cell r="C33">
            <v>2903</v>
          </cell>
          <cell r="D33">
            <v>331</v>
          </cell>
          <cell r="E33">
            <v>24.811965811965813</v>
          </cell>
          <cell r="F33">
            <v>2.8290598290598292</v>
          </cell>
          <cell r="G33">
            <v>0</v>
          </cell>
          <cell r="H33">
            <v>213</v>
          </cell>
          <cell r="I33">
            <v>9</v>
          </cell>
        </row>
        <row r="34">
          <cell r="A34" t="str">
            <v>GASTROENTEROLOGIA</v>
          </cell>
          <cell r="B34">
            <v>295</v>
          </cell>
          <cell r="C34">
            <v>11679</v>
          </cell>
          <cell r="D34">
            <v>763</v>
          </cell>
          <cell r="E34">
            <v>39.589830508474577</v>
          </cell>
          <cell r="F34">
            <v>2.5864406779661016</v>
          </cell>
          <cell r="G34">
            <v>0</v>
          </cell>
          <cell r="H34">
            <v>243</v>
          </cell>
          <cell r="I34">
            <v>3.625</v>
          </cell>
        </row>
        <row r="35">
          <cell r="A35" t="str">
            <v>GASTROPEDIATRIA</v>
          </cell>
          <cell r="B35">
            <v>225</v>
          </cell>
          <cell r="C35">
            <v>29351</v>
          </cell>
          <cell r="D35">
            <v>308</v>
          </cell>
          <cell r="E35">
            <v>130.44888888888889</v>
          </cell>
          <cell r="F35">
            <v>1.3688888888888888</v>
          </cell>
          <cell r="G35">
            <v>0</v>
          </cell>
          <cell r="H35">
            <v>642</v>
          </cell>
          <cell r="I35">
            <v>6.375</v>
          </cell>
        </row>
        <row r="36">
          <cell r="A36" t="str">
            <v>GENETICA CLINICA</v>
          </cell>
          <cell r="B36">
            <v>99</v>
          </cell>
          <cell r="C36">
            <v>5009</v>
          </cell>
          <cell r="D36">
            <v>168</v>
          </cell>
          <cell r="E36">
            <v>50.595959595959599</v>
          </cell>
          <cell r="F36">
            <v>1.696969696969697</v>
          </cell>
          <cell r="G36">
            <v>0</v>
          </cell>
          <cell r="H36">
            <v>184</v>
          </cell>
          <cell r="I36">
            <v>2.8125</v>
          </cell>
        </row>
        <row r="37">
          <cell r="A37" t="str">
            <v>GINECOOBSTETRICIA</v>
          </cell>
          <cell r="B37">
            <v>630</v>
          </cell>
          <cell r="C37">
            <v>7435</v>
          </cell>
          <cell r="D37">
            <v>0</v>
          </cell>
          <cell r="E37">
            <v>11.801587301587302</v>
          </cell>
          <cell r="F37">
            <v>0</v>
          </cell>
          <cell r="G37">
            <v>0</v>
          </cell>
          <cell r="H37">
            <v>67</v>
          </cell>
          <cell r="I37">
            <v>37</v>
          </cell>
        </row>
        <row r="38">
          <cell r="A38" t="str">
            <v>GINECOONCOLOGIA</v>
          </cell>
          <cell r="B38">
            <v>165</v>
          </cell>
          <cell r="C38">
            <v>4531</v>
          </cell>
          <cell r="D38">
            <v>752</v>
          </cell>
          <cell r="E38">
            <v>27.460606060606061</v>
          </cell>
          <cell r="F38">
            <v>4.5575757575757576</v>
          </cell>
          <cell r="G38">
            <v>0</v>
          </cell>
          <cell r="H38">
            <v>183</v>
          </cell>
          <cell r="I38">
            <v>3.5</v>
          </cell>
        </row>
        <row r="39">
          <cell r="A39" t="str">
            <v>HEMATOLOGIA</v>
          </cell>
          <cell r="B39">
            <v>247</v>
          </cell>
          <cell r="C39">
            <v>10888</v>
          </cell>
          <cell r="D39">
            <v>80</v>
          </cell>
          <cell r="E39">
            <v>44.08097165991903</v>
          </cell>
          <cell r="F39">
            <v>0.32388663967611336</v>
          </cell>
          <cell r="G39">
            <v>0</v>
          </cell>
          <cell r="H39">
            <v>422</v>
          </cell>
          <cell r="I39">
            <v>11.21875</v>
          </cell>
        </row>
        <row r="40">
          <cell r="A40" t="str">
            <v>HEMATOONCOLOGIA ADULTO</v>
          </cell>
          <cell r="B40">
            <v>891</v>
          </cell>
          <cell r="C40">
            <v>40471</v>
          </cell>
          <cell r="D40">
            <v>1146</v>
          </cell>
          <cell r="E40">
            <v>45.421997755331091</v>
          </cell>
          <cell r="F40">
            <v>1.2861952861952861</v>
          </cell>
          <cell r="G40">
            <v>0</v>
          </cell>
          <cell r="H40">
            <v>203</v>
          </cell>
          <cell r="I40">
            <v>20.833333333333332</v>
          </cell>
        </row>
        <row r="41">
          <cell r="A41" t="str">
            <v>HEMATOONCOLOGIA PEDIATRICA</v>
          </cell>
          <cell r="B41">
            <v>334</v>
          </cell>
          <cell r="C41">
            <v>14765</v>
          </cell>
          <cell r="D41">
            <v>208</v>
          </cell>
          <cell r="E41">
            <v>44.206586826347305</v>
          </cell>
          <cell r="F41">
            <v>0.6227544910179641</v>
          </cell>
          <cell r="G41">
            <v>0</v>
          </cell>
          <cell r="H41">
            <v>197</v>
          </cell>
          <cell r="I41">
            <v>11.34375</v>
          </cell>
        </row>
        <row r="42">
          <cell r="A42" t="str">
            <v>HEMODINAMIA</v>
          </cell>
          <cell r="B42">
            <v>13</v>
          </cell>
          <cell r="C42">
            <v>691</v>
          </cell>
          <cell r="D42">
            <v>260</v>
          </cell>
          <cell r="E42">
            <v>53.153846153846153</v>
          </cell>
          <cell r="F42">
            <v>20</v>
          </cell>
          <cell r="G42">
            <v>0</v>
          </cell>
          <cell r="H42">
            <v>91</v>
          </cell>
          <cell r="I42">
            <v>3.375</v>
          </cell>
        </row>
        <row r="43">
          <cell r="A43" t="str">
            <v>HEPATOLOGIA</v>
          </cell>
          <cell r="B43">
            <v>238</v>
          </cell>
          <cell r="C43">
            <v>20416</v>
          </cell>
          <cell r="D43">
            <v>417</v>
          </cell>
          <cell r="E43">
            <v>85.78151260504201</v>
          </cell>
          <cell r="F43">
            <v>1.7521008403361344</v>
          </cell>
          <cell r="G43">
            <v>0</v>
          </cell>
          <cell r="H43">
            <v>328</v>
          </cell>
          <cell r="I43">
            <v>0.5625</v>
          </cell>
        </row>
        <row r="44">
          <cell r="A44" t="str">
            <v>INFECTOLOGIA</v>
          </cell>
          <cell r="B44">
            <v>206</v>
          </cell>
          <cell r="C44">
            <v>2728</v>
          </cell>
          <cell r="D44">
            <v>101</v>
          </cell>
          <cell r="E44">
            <v>13.242718446601941</v>
          </cell>
          <cell r="F44">
            <v>0.49029126213592233</v>
          </cell>
          <cell r="G44">
            <v>0</v>
          </cell>
          <cell r="H44">
            <v>132</v>
          </cell>
          <cell r="I44">
            <v>11.375</v>
          </cell>
        </row>
        <row r="45">
          <cell r="A45" t="str">
            <v>INFECTOLOGIA PEDIATRICA</v>
          </cell>
          <cell r="B45">
            <v>141</v>
          </cell>
          <cell r="C45">
            <v>4453</v>
          </cell>
          <cell r="D45">
            <v>27</v>
          </cell>
          <cell r="E45">
            <v>31.581560283687942</v>
          </cell>
          <cell r="F45">
            <v>0.19148936170212766</v>
          </cell>
          <cell r="G45">
            <v>0</v>
          </cell>
          <cell r="H45">
            <v>151</v>
          </cell>
          <cell r="I45">
            <v>0.75</v>
          </cell>
        </row>
        <row r="46">
          <cell r="A46" t="str">
            <v>MEDICINA FAMILIAR</v>
          </cell>
          <cell r="B46">
            <v>11</v>
          </cell>
          <cell r="C46">
            <v>222</v>
          </cell>
          <cell r="D46">
            <v>0</v>
          </cell>
          <cell r="E46">
            <v>20.181818181818183</v>
          </cell>
          <cell r="F46">
            <v>0</v>
          </cell>
          <cell r="G46">
            <v>0</v>
          </cell>
          <cell r="H46">
            <v>91</v>
          </cell>
          <cell r="I46">
            <v>10</v>
          </cell>
        </row>
        <row r="47">
          <cell r="A47" t="str">
            <v>MEDICINA INTERNA</v>
          </cell>
          <cell r="B47">
            <v>420</v>
          </cell>
          <cell r="C47">
            <v>3434</v>
          </cell>
          <cell r="D47">
            <v>7</v>
          </cell>
          <cell r="E47">
            <v>8.1761904761904756</v>
          </cell>
          <cell r="F47">
            <v>1.6666666666666666E-2</v>
          </cell>
          <cell r="G47">
            <v>0</v>
          </cell>
          <cell r="H47">
            <v>39</v>
          </cell>
          <cell r="I47">
            <v>1.3125</v>
          </cell>
        </row>
        <row r="48">
          <cell r="A48" t="str">
            <v>NEFROLOGIA ADULTOS</v>
          </cell>
          <cell r="B48">
            <v>115</v>
          </cell>
          <cell r="C48">
            <v>4864</v>
          </cell>
          <cell r="D48">
            <v>53</v>
          </cell>
          <cell r="E48">
            <v>42.295652173913041</v>
          </cell>
          <cell r="F48">
            <v>0.46086956521739131</v>
          </cell>
          <cell r="G48">
            <v>0</v>
          </cell>
          <cell r="H48">
            <v>196</v>
          </cell>
          <cell r="I48">
            <v>3</v>
          </cell>
        </row>
        <row r="49">
          <cell r="A49" t="str">
            <v>NEFROLOGIA PEDIATRIA</v>
          </cell>
          <cell r="B49">
            <v>164</v>
          </cell>
          <cell r="C49">
            <v>4237</v>
          </cell>
          <cell r="D49">
            <v>34</v>
          </cell>
          <cell r="E49">
            <v>25.835365853658537</v>
          </cell>
          <cell r="F49">
            <v>0.2073170731707317</v>
          </cell>
          <cell r="G49">
            <v>0</v>
          </cell>
          <cell r="H49">
            <v>147</v>
          </cell>
          <cell r="I49">
            <v>5.625</v>
          </cell>
        </row>
        <row r="50">
          <cell r="A50" t="str">
            <v>NEONATOLOGIA</v>
          </cell>
          <cell r="B50">
            <v>16</v>
          </cell>
          <cell r="C50">
            <v>131</v>
          </cell>
          <cell r="D50">
            <v>0</v>
          </cell>
          <cell r="E50">
            <v>8.1875</v>
          </cell>
          <cell r="F50">
            <v>0</v>
          </cell>
          <cell r="G50">
            <v>0</v>
          </cell>
          <cell r="H50">
            <v>42</v>
          </cell>
          <cell r="I50">
            <v>1.125</v>
          </cell>
        </row>
        <row r="51">
          <cell r="A51" t="str">
            <v>NEUMOLOGIA ADULTO</v>
          </cell>
          <cell r="B51">
            <v>191</v>
          </cell>
          <cell r="C51">
            <v>5346</v>
          </cell>
          <cell r="D51">
            <v>60</v>
          </cell>
          <cell r="E51">
            <v>27.98952879581152</v>
          </cell>
          <cell r="F51">
            <v>0.31413612565445026</v>
          </cell>
          <cell r="G51">
            <v>0</v>
          </cell>
          <cell r="H51">
            <v>159</v>
          </cell>
          <cell r="I51">
            <v>4.6875</v>
          </cell>
        </row>
        <row r="52">
          <cell r="A52" t="str">
            <v>NEUMOLOGIA PEDIATRICA</v>
          </cell>
          <cell r="B52">
            <v>196</v>
          </cell>
          <cell r="C52">
            <v>9231</v>
          </cell>
          <cell r="D52">
            <v>748</v>
          </cell>
          <cell r="E52">
            <v>47.096938775510203</v>
          </cell>
          <cell r="F52">
            <v>3.8163265306122449</v>
          </cell>
          <cell r="G52">
            <v>0</v>
          </cell>
          <cell r="H52">
            <v>182</v>
          </cell>
          <cell r="I52">
            <v>1.40625</v>
          </cell>
        </row>
        <row r="53">
          <cell r="A53" t="str">
            <v>NEUROCIRUGIA</v>
          </cell>
          <cell r="B53">
            <v>111</v>
          </cell>
          <cell r="C53">
            <v>2997</v>
          </cell>
          <cell r="D53">
            <v>0</v>
          </cell>
          <cell r="E53">
            <v>27</v>
          </cell>
          <cell r="F53">
            <v>0</v>
          </cell>
          <cell r="G53">
            <v>0</v>
          </cell>
          <cell r="H53">
            <v>133</v>
          </cell>
          <cell r="I53">
            <v>1.59375</v>
          </cell>
        </row>
        <row r="54">
          <cell r="A54" t="str">
            <v>NEUROLOGIA</v>
          </cell>
          <cell r="B54">
            <v>363</v>
          </cell>
          <cell r="C54">
            <v>9271</v>
          </cell>
          <cell r="D54">
            <v>806</v>
          </cell>
          <cell r="E54">
            <v>25.539944903581269</v>
          </cell>
          <cell r="F54">
            <v>2.2203856749311295</v>
          </cell>
          <cell r="G54">
            <v>0</v>
          </cell>
          <cell r="H54">
            <v>173</v>
          </cell>
          <cell r="I54">
            <v>36.9375</v>
          </cell>
        </row>
        <row r="55">
          <cell r="A55" t="str">
            <v>NEUROLOGIA PEDIATRICA</v>
          </cell>
          <cell r="B55">
            <v>314</v>
          </cell>
          <cell r="C55">
            <v>27207</v>
          </cell>
          <cell r="D55">
            <v>1261</v>
          </cell>
          <cell r="E55">
            <v>86.646496815286625</v>
          </cell>
          <cell r="F55">
            <v>4.015923566878981</v>
          </cell>
          <cell r="G55">
            <v>0</v>
          </cell>
          <cell r="H55">
            <v>322</v>
          </cell>
          <cell r="I55">
            <v>6.53125</v>
          </cell>
        </row>
        <row r="56">
          <cell r="A56" t="str">
            <v>NEUROSICOLOGIA</v>
          </cell>
          <cell r="B56">
            <v>8</v>
          </cell>
          <cell r="C56">
            <v>378</v>
          </cell>
          <cell r="D56">
            <v>0</v>
          </cell>
          <cell r="E56">
            <v>47.25</v>
          </cell>
          <cell r="F56">
            <v>0</v>
          </cell>
          <cell r="G56">
            <v>0</v>
          </cell>
          <cell r="H56">
            <v>111</v>
          </cell>
          <cell r="I56">
            <v>10.6875</v>
          </cell>
        </row>
        <row r="57">
          <cell r="A57" t="str">
            <v>NUTRICION</v>
          </cell>
          <cell r="B57">
            <v>351</v>
          </cell>
          <cell r="C57">
            <v>14387</v>
          </cell>
          <cell r="D57">
            <v>0</v>
          </cell>
          <cell r="E57">
            <v>40.988603988603991</v>
          </cell>
          <cell r="F57">
            <v>0</v>
          </cell>
          <cell r="G57">
            <v>0</v>
          </cell>
          <cell r="H57">
            <v>126</v>
          </cell>
          <cell r="I57">
            <v>9.28125</v>
          </cell>
        </row>
        <row r="58">
          <cell r="A58" t="str">
            <v>ODONTOLOGIA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7.03125</v>
          </cell>
        </row>
        <row r="59">
          <cell r="A59" t="str">
            <v>ODONTOPEDIATRIA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1.3333333333333333</v>
          </cell>
        </row>
        <row r="60">
          <cell r="A60" t="str">
            <v>OFTALMOLOGIA</v>
          </cell>
          <cell r="B60">
            <v>255</v>
          </cell>
          <cell r="C60">
            <v>9194</v>
          </cell>
          <cell r="D60">
            <v>434</v>
          </cell>
          <cell r="E60">
            <v>36.054901960784314</v>
          </cell>
          <cell r="F60">
            <v>1.7019607843137254</v>
          </cell>
          <cell r="G60">
            <v>0</v>
          </cell>
          <cell r="H60">
            <v>218</v>
          </cell>
          <cell r="I60">
            <v>3.5625</v>
          </cell>
        </row>
        <row r="61">
          <cell r="A61" t="str">
            <v>OPTOMETRIA</v>
          </cell>
          <cell r="B61">
            <v>61</v>
          </cell>
          <cell r="C61">
            <v>722</v>
          </cell>
          <cell r="D61">
            <v>0</v>
          </cell>
          <cell r="E61">
            <v>11.836065573770492</v>
          </cell>
          <cell r="F61">
            <v>0</v>
          </cell>
          <cell r="G61">
            <v>0</v>
          </cell>
          <cell r="H61">
            <v>97</v>
          </cell>
          <cell r="I61">
            <v>7.21875</v>
          </cell>
        </row>
        <row r="62">
          <cell r="A62" t="str">
            <v>ORTODONCIA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1.5</v>
          </cell>
        </row>
        <row r="63">
          <cell r="A63" t="str">
            <v>ORTOPEDIA</v>
          </cell>
          <cell r="B63">
            <v>811</v>
          </cell>
          <cell r="C63">
            <v>15248</v>
          </cell>
          <cell r="D63">
            <v>1325</v>
          </cell>
          <cell r="E63">
            <v>18.801479654747226</v>
          </cell>
          <cell r="F63">
            <v>1.6337854500616522</v>
          </cell>
          <cell r="G63">
            <v>0</v>
          </cell>
          <cell r="H63">
            <v>191</v>
          </cell>
          <cell r="I63">
            <v>21.9375</v>
          </cell>
        </row>
        <row r="64">
          <cell r="A64" t="str">
            <v>ORTOPTICA</v>
          </cell>
          <cell r="B64">
            <v>22</v>
          </cell>
          <cell r="C64">
            <v>424</v>
          </cell>
          <cell r="D64">
            <v>0</v>
          </cell>
          <cell r="E64">
            <v>19.272727272727273</v>
          </cell>
          <cell r="F64">
            <v>0</v>
          </cell>
          <cell r="G64">
            <v>0</v>
          </cell>
          <cell r="H64">
            <v>101</v>
          </cell>
          <cell r="I64">
            <v>5.90625</v>
          </cell>
        </row>
        <row r="65">
          <cell r="A65" t="str">
            <v>OTORRINOLARINGOLOGIA</v>
          </cell>
          <cell r="B65">
            <v>273</v>
          </cell>
          <cell r="C65">
            <v>3920</v>
          </cell>
          <cell r="D65">
            <v>112</v>
          </cell>
          <cell r="E65">
            <v>14.358974358974359</v>
          </cell>
          <cell r="F65">
            <v>0.41025641025641024</v>
          </cell>
          <cell r="G65">
            <v>0</v>
          </cell>
          <cell r="H65">
            <v>126</v>
          </cell>
          <cell r="I65">
            <v>1.125</v>
          </cell>
        </row>
        <row r="66">
          <cell r="A66" t="str">
            <v>PEDIATRIA</v>
          </cell>
          <cell r="B66">
            <v>533</v>
          </cell>
          <cell r="C66">
            <v>4203</v>
          </cell>
          <cell r="D66">
            <v>0</v>
          </cell>
          <cell r="E66">
            <v>7.8855534709193247</v>
          </cell>
          <cell r="F66">
            <v>0</v>
          </cell>
          <cell r="G66">
            <v>0</v>
          </cell>
          <cell r="H66">
            <v>72</v>
          </cell>
          <cell r="I66">
            <v>3.28125</v>
          </cell>
        </row>
        <row r="67">
          <cell r="A67" t="str">
            <v>RADIOTERAPIA</v>
          </cell>
          <cell r="B67">
            <v>166</v>
          </cell>
          <cell r="C67">
            <v>3397</v>
          </cell>
          <cell r="D67">
            <v>0</v>
          </cell>
          <cell r="E67">
            <v>20.463855421686748</v>
          </cell>
          <cell r="F67">
            <v>0</v>
          </cell>
          <cell r="G67">
            <v>0</v>
          </cell>
          <cell r="H67">
            <v>95</v>
          </cell>
          <cell r="I67">
            <v>3.6666666666666665</v>
          </cell>
        </row>
        <row r="68">
          <cell r="A68" t="str">
            <v>REUMATOLOGIA</v>
          </cell>
          <cell r="B68">
            <v>289</v>
          </cell>
          <cell r="C68">
            <v>7622</v>
          </cell>
          <cell r="D68">
            <v>348</v>
          </cell>
          <cell r="E68">
            <v>26.373702422145328</v>
          </cell>
          <cell r="F68">
            <v>1.2041522491349481</v>
          </cell>
          <cell r="G68">
            <v>0</v>
          </cell>
          <cell r="H68">
            <v>121</v>
          </cell>
          <cell r="I68">
            <v>8.0625</v>
          </cell>
        </row>
        <row r="69">
          <cell r="A69" t="str">
            <v>REUMATOLOGIA PEDIATRICA</v>
          </cell>
          <cell r="B69">
            <v>35</v>
          </cell>
          <cell r="C69">
            <v>2056</v>
          </cell>
          <cell r="D69">
            <v>0</v>
          </cell>
          <cell r="E69">
            <v>58.74285714285714</v>
          </cell>
          <cell r="F69">
            <v>0</v>
          </cell>
          <cell r="G69">
            <v>0</v>
          </cell>
          <cell r="H69">
            <v>161</v>
          </cell>
          <cell r="I69">
            <v>3.375</v>
          </cell>
        </row>
        <row r="70">
          <cell r="A70" t="str">
            <v>SICOLOGIA</v>
          </cell>
          <cell r="B70">
            <v>218</v>
          </cell>
          <cell r="C70">
            <v>7625</v>
          </cell>
          <cell r="D70">
            <v>0</v>
          </cell>
          <cell r="E70">
            <v>34.977064220183486</v>
          </cell>
          <cell r="F70">
            <v>0</v>
          </cell>
          <cell r="G70">
            <v>0</v>
          </cell>
          <cell r="H70">
            <v>119</v>
          </cell>
          <cell r="I70">
            <v>3.75</v>
          </cell>
        </row>
        <row r="71">
          <cell r="A71" t="str">
            <v>SICOONCOLOGIA</v>
          </cell>
          <cell r="B71">
            <v>22</v>
          </cell>
          <cell r="C71">
            <v>277</v>
          </cell>
          <cell r="D71">
            <v>0</v>
          </cell>
          <cell r="E71">
            <v>12.590909090909092</v>
          </cell>
          <cell r="F71">
            <v>0</v>
          </cell>
          <cell r="G71">
            <v>1</v>
          </cell>
          <cell r="H71">
            <v>27</v>
          </cell>
          <cell r="I71">
            <v>1.3333333333333333</v>
          </cell>
        </row>
        <row r="72">
          <cell r="A72" t="str">
            <v>SIQUIATRIA</v>
          </cell>
          <cell r="B72">
            <v>250</v>
          </cell>
          <cell r="C72">
            <v>7525</v>
          </cell>
          <cell r="D72">
            <v>0</v>
          </cell>
          <cell r="E72">
            <v>30.1</v>
          </cell>
          <cell r="F72">
            <v>0</v>
          </cell>
          <cell r="G72">
            <v>0</v>
          </cell>
          <cell r="H72">
            <v>193</v>
          </cell>
          <cell r="I72">
            <v>4.40625</v>
          </cell>
        </row>
        <row r="73">
          <cell r="A73" t="str">
            <v>TRASPLANTES</v>
          </cell>
          <cell r="B73">
            <v>1051</v>
          </cell>
          <cell r="C73">
            <v>27404</v>
          </cell>
          <cell r="D73">
            <v>0</v>
          </cell>
          <cell r="E73">
            <v>26.074215033301616</v>
          </cell>
          <cell r="F73">
            <v>0</v>
          </cell>
          <cell r="G73">
            <v>0</v>
          </cell>
          <cell r="H73">
            <v>165</v>
          </cell>
          <cell r="I73">
            <v>18</v>
          </cell>
        </row>
        <row r="74">
          <cell r="A74" t="str">
            <v>UROLOGIA</v>
          </cell>
          <cell r="B74">
            <v>430</v>
          </cell>
          <cell r="C74">
            <v>11579</v>
          </cell>
          <cell r="D74">
            <v>377</v>
          </cell>
          <cell r="E74">
            <v>26.927906976744186</v>
          </cell>
          <cell r="F74">
            <v>0.87674418604651161</v>
          </cell>
          <cell r="G74">
            <v>0</v>
          </cell>
          <cell r="H74">
            <v>182</v>
          </cell>
          <cell r="I74">
            <v>10.328125</v>
          </cell>
        </row>
        <row r="75">
          <cell r="A75" t="str">
            <v>VASCULAR PERIFERICA</v>
          </cell>
          <cell r="B75">
            <v>61</v>
          </cell>
          <cell r="C75">
            <v>1039</v>
          </cell>
          <cell r="D75">
            <v>0</v>
          </cell>
          <cell r="E75">
            <v>17.032786885245901</v>
          </cell>
          <cell r="F75">
            <v>0</v>
          </cell>
          <cell r="G75">
            <v>0</v>
          </cell>
          <cell r="H75">
            <v>98</v>
          </cell>
          <cell r="I75">
            <v>5.25</v>
          </cell>
        </row>
        <row r="76">
          <cell r="A76" t="str">
            <v>Total general</v>
          </cell>
          <cell r="B76">
            <v>14496</v>
          </cell>
          <cell r="C76">
            <v>494551</v>
          </cell>
          <cell r="D76">
            <v>13759</v>
          </cell>
          <cell r="E76">
            <v>34.116376931567331</v>
          </cell>
          <cell r="F76">
            <v>0.94915838852097134</v>
          </cell>
          <cell r="G76">
            <v>0</v>
          </cell>
          <cell r="H76">
            <v>642</v>
          </cell>
          <cell r="I76">
            <v>427.4774305555556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77"/>
  <sheetViews>
    <sheetView showGridLines="0" tabSelected="1" zoomScale="85" zoomScaleNormal="85" workbookViewId="0">
      <pane xSplit="1" ySplit="8" topLeftCell="B58" activePane="bottomRight" state="frozen"/>
      <selection pane="topRight" activeCell="B1" sqref="B1"/>
      <selection pane="bottomLeft" activeCell="A9" sqref="A9"/>
      <selection pane="bottomRight" activeCell="H77" sqref="H77"/>
    </sheetView>
  </sheetViews>
  <sheetFormatPr baseColWidth="10" defaultRowHeight="15" x14ac:dyDescent="0.2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  <col min="10" max="10" width="24.28515625" hidden="1" customWidth="1"/>
    <col min="11" max="11" width="31.28515625" bestFit="1" customWidth="1"/>
  </cols>
  <sheetData>
    <row r="1" spans="1:10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10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</row>
    <row r="3" spans="1:10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</row>
    <row r="4" spans="1:10" x14ac:dyDescent="0.25">
      <c r="A4" s="20" t="s">
        <v>142</v>
      </c>
      <c r="B4" s="20"/>
      <c r="C4" s="20"/>
      <c r="D4" s="20"/>
      <c r="E4" s="20"/>
      <c r="F4" s="20"/>
      <c r="G4" s="20"/>
      <c r="H4" s="20"/>
      <c r="I4" s="20"/>
    </row>
    <row r="6" spans="1:10" x14ac:dyDescent="0.25">
      <c r="A6" s="21" t="s">
        <v>18</v>
      </c>
      <c r="B6" s="21"/>
      <c r="C6" s="21"/>
      <c r="D6" s="21"/>
      <c r="E6" s="21"/>
      <c r="F6" s="21"/>
      <c r="G6" s="21"/>
      <c r="H6" s="21"/>
      <c r="I6" s="21"/>
    </row>
    <row r="8" spans="1:10" ht="45" x14ac:dyDescent="0.25">
      <c r="A8" s="5" t="s">
        <v>0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17</v>
      </c>
    </row>
    <row r="9" spans="1:10" x14ac:dyDescent="0.25">
      <c r="A9" s="13" t="s">
        <v>82</v>
      </c>
      <c r="B9" s="14">
        <v>212</v>
      </c>
      <c r="C9" s="14">
        <v>2740</v>
      </c>
      <c r="D9" s="14">
        <v>232</v>
      </c>
      <c r="E9" s="15">
        <v>12.924528301886792</v>
      </c>
      <c r="F9" s="15">
        <v>1.0943396226415094</v>
      </c>
      <c r="G9" s="14">
        <v>0</v>
      </c>
      <c r="H9" s="14">
        <v>87</v>
      </c>
      <c r="I9" s="10">
        <v>8.25</v>
      </c>
      <c r="J9" t="str">
        <f>+VLOOKUP(A9,'[1]Informe 1552'!$A:$I,1,0)</f>
        <v>ALERGOLOGIA</v>
      </c>
    </row>
    <row r="10" spans="1:10" x14ac:dyDescent="0.25">
      <c r="A10" s="16" t="s">
        <v>83</v>
      </c>
      <c r="B10" s="1">
        <v>280</v>
      </c>
      <c r="C10" s="1">
        <v>2249</v>
      </c>
      <c r="D10" s="1">
        <v>202</v>
      </c>
      <c r="E10" s="2">
        <v>8.0321428571428566</v>
      </c>
      <c r="F10" s="2">
        <v>0.72142857142857142</v>
      </c>
      <c r="G10" s="1">
        <v>0</v>
      </c>
      <c r="H10" s="1">
        <v>39</v>
      </c>
      <c r="I10" s="11">
        <v>10.4375</v>
      </c>
      <c r="J10" t="str">
        <f>+VLOOKUP(A10,'[1]Informe 1552'!$A:$I,1,0)</f>
        <v>ANESTESIA</v>
      </c>
    </row>
    <row r="11" spans="1:10" x14ac:dyDescent="0.25">
      <c r="A11" s="13" t="s">
        <v>84</v>
      </c>
      <c r="B11" s="14">
        <v>201</v>
      </c>
      <c r="C11" s="14">
        <v>4396</v>
      </c>
      <c r="D11" s="14">
        <v>232</v>
      </c>
      <c r="E11" s="15">
        <v>21.870646766169155</v>
      </c>
      <c r="F11" s="15">
        <v>1.1542288557213931</v>
      </c>
      <c r="G11" s="14">
        <v>0</v>
      </c>
      <c r="H11" s="14">
        <v>183</v>
      </c>
      <c r="I11" s="10">
        <v>3.1875</v>
      </c>
      <c r="J11" t="str">
        <f>+VLOOKUP(A11,'[1]Informe 1552'!$A:$I,1,0)</f>
        <v>CARDIOLOGIA</v>
      </c>
    </row>
    <row r="12" spans="1:10" x14ac:dyDescent="0.25">
      <c r="A12" s="16" t="s">
        <v>115</v>
      </c>
      <c r="B12" s="1">
        <v>129</v>
      </c>
      <c r="C12" s="1">
        <v>1262</v>
      </c>
      <c r="D12" s="1">
        <v>103</v>
      </c>
      <c r="E12" s="2">
        <v>9.7829457364341081</v>
      </c>
      <c r="F12" s="2">
        <v>0.79844961240310075</v>
      </c>
      <c r="G12" s="1">
        <v>0</v>
      </c>
      <c r="H12" s="1">
        <v>65</v>
      </c>
      <c r="I12" s="11">
        <v>3.375</v>
      </c>
      <c r="J12" t="str">
        <f>+VLOOKUP(A12,'[1]Informe 1552'!$A:$I,1,0)</f>
        <v>CARDIOLOGIA PEDIATRIA</v>
      </c>
    </row>
    <row r="13" spans="1:10" x14ac:dyDescent="0.25">
      <c r="A13" s="13" t="s">
        <v>137</v>
      </c>
      <c r="B13" s="14">
        <v>19</v>
      </c>
      <c r="C13" s="14">
        <v>353</v>
      </c>
      <c r="D13" s="14">
        <v>7</v>
      </c>
      <c r="E13" s="15">
        <v>18.578947368421051</v>
      </c>
      <c r="F13" s="15">
        <v>0.36842105263157893</v>
      </c>
      <c r="G13" s="14">
        <v>4</v>
      </c>
      <c r="H13" s="14">
        <v>34</v>
      </c>
      <c r="I13" s="10">
        <v>1.3125</v>
      </c>
      <c r="J13" t="str">
        <f>+VLOOKUP(A13,'[1]Informe 1552'!$A:$I,1,0)</f>
        <v>CIRUGIA CARDIOVASCULAR AD</v>
      </c>
    </row>
    <row r="14" spans="1:10" x14ac:dyDescent="0.25">
      <c r="A14" s="13" t="s">
        <v>126</v>
      </c>
      <c r="B14" s="14">
        <v>66</v>
      </c>
      <c r="C14" s="14">
        <v>1815</v>
      </c>
      <c r="D14" s="14">
        <v>135</v>
      </c>
      <c r="E14" s="15">
        <v>27.5</v>
      </c>
      <c r="F14" s="15">
        <v>2.0454545454545454</v>
      </c>
      <c r="G14" s="14">
        <v>0</v>
      </c>
      <c r="H14" s="14">
        <v>250</v>
      </c>
      <c r="I14" s="10">
        <v>1.875</v>
      </c>
      <c r="J14" t="str">
        <f>+VLOOKUP(A14,'[1]Informe 1552'!$A:$I,1,0)</f>
        <v>CIRUGIA COLON Y RECTO</v>
      </c>
    </row>
    <row r="15" spans="1:10" x14ac:dyDescent="0.25">
      <c r="A15" s="16" t="s">
        <v>127</v>
      </c>
      <c r="B15" s="1">
        <v>333</v>
      </c>
      <c r="C15" s="1">
        <v>6400</v>
      </c>
      <c r="D15" s="1">
        <v>869</v>
      </c>
      <c r="E15" s="2">
        <v>19.219219219219219</v>
      </c>
      <c r="F15" s="2">
        <v>2.6096096096096097</v>
      </c>
      <c r="G15" s="1">
        <v>0</v>
      </c>
      <c r="H15" s="1">
        <v>102</v>
      </c>
      <c r="I15" s="11">
        <v>4.3125</v>
      </c>
      <c r="J15" t="str">
        <f>+VLOOKUP(A15,'[1]Informe 1552'!$A:$I,1,0)</f>
        <v>CIRUGIA DE CABEZA Y CUELLO</v>
      </c>
    </row>
    <row r="16" spans="1:10" x14ac:dyDescent="0.25">
      <c r="A16" s="13" t="s">
        <v>135</v>
      </c>
      <c r="B16" s="14">
        <v>31</v>
      </c>
      <c r="C16" s="14">
        <v>334</v>
      </c>
      <c r="D16" s="14">
        <v>24</v>
      </c>
      <c r="E16" s="15">
        <v>10.774193548387096</v>
      </c>
      <c r="F16" s="15">
        <v>0.77419354838709675</v>
      </c>
      <c r="G16" s="14">
        <v>1</v>
      </c>
      <c r="H16" s="14">
        <v>40</v>
      </c>
      <c r="I16" s="10">
        <v>2.25</v>
      </c>
      <c r="J16" t="str">
        <f>+VLOOKUP(A16,'[1]Informe 1552'!$A:$I,1,0)</f>
        <v>CIRUGIA DE TORAX</v>
      </c>
    </row>
    <row r="17" spans="1:10" x14ac:dyDescent="0.25">
      <c r="A17" s="16" t="s">
        <v>128</v>
      </c>
      <c r="B17" s="1">
        <v>145</v>
      </c>
      <c r="C17" s="1">
        <v>1074</v>
      </c>
      <c r="D17" s="1">
        <v>139</v>
      </c>
      <c r="E17" s="2">
        <v>7.4068965517241381</v>
      </c>
      <c r="F17" s="2">
        <v>0.95862068965517244</v>
      </c>
      <c r="G17" s="1">
        <v>0</v>
      </c>
      <c r="H17" s="1">
        <v>29</v>
      </c>
      <c r="I17" s="11">
        <v>5.71875</v>
      </c>
      <c r="J17" t="str">
        <f>+VLOOKUP(A17,'[1]Informe 1552'!$A:$I,1,0)</f>
        <v>CIRUGIA GENERAL</v>
      </c>
    </row>
    <row r="18" spans="1:10" x14ac:dyDescent="0.25">
      <c r="A18" s="13" t="s">
        <v>5</v>
      </c>
      <c r="B18" s="14">
        <v>47</v>
      </c>
      <c r="C18" s="14">
        <v>869</v>
      </c>
      <c r="D18" s="14">
        <v>85</v>
      </c>
      <c r="E18" s="15">
        <v>18.48936170212766</v>
      </c>
      <c r="F18" s="15">
        <v>1.8085106382978724</v>
      </c>
      <c r="G18" s="14">
        <v>0</v>
      </c>
      <c r="H18" s="14">
        <v>70</v>
      </c>
      <c r="I18" s="10">
        <v>2</v>
      </c>
      <c r="J18" t="str">
        <f>+VLOOKUP(A18,'[1]Informe 1552'!$A:$I,1,0)</f>
        <v>CIRUGIA HEPATOBILIAR Y TRAS</v>
      </c>
    </row>
    <row r="19" spans="1:10" x14ac:dyDescent="0.25">
      <c r="A19" s="16" t="s">
        <v>2</v>
      </c>
      <c r="B19" s="1">
        <v>21</v>
      </c>
      <c r="C19" s="1">
        <v>402</v>
      </c>
      <c r="D19" s="1">
        <v>27</v>
      </c>
      <c r="E19" s="2">
        <v>19.142857142857142</v>
      </c>
      <c r="F19" s="2">
        <v>1.2857142857142858</v>
      </c>
      <c r="G19" s="1">
        <v>0</v>
      </c>
      <c r="H19" s="1">
        <v>91</v>
      </c>
      <c r="I19" s="11">
        <v>2.4375</v>
      </c>
      <c r="J19" t="str">
        <f>+VLOOKUP(A19,'[1]Informe 1552'!$A:$I,1,0)</f>
        <v>CIRUGIA LAPAROSC Y OBESIDAD</v>
      </c>
    </row>
    <row r="20" spans="1:10" x14ac:dyDescent="0.25">
      <c r="A20" s="13" t="s">
        <v>129</v>
      </c>
      <c r="B20" s="14">
        <v>24</v>
      </c>
      <c r="C20" s="14">
        <v>186</v>
      </c>
      <c r="D20" s="14">
        <v>10</v>
      </c>
      <c r="E20" s="15">
        <v>7.75</v>
      </c>
      <c r="F20" s="15">
        <v>0.41666666666666669</v>
      </c>
      <c r="G20" s="14">
        <v>1</v>
      </c>
      <c r="H20" s="14">
        <v>16</v>
      </c>
      <c r="I20" s="10">
        <v>5.4375</v>
      </c>
      <c r="J20" t="str">
        <f>+VLOOKUP(A20,'[1]Informe 1552'!$A:$I,1,0)</f>
        <v>CIRUGIA MAXILOFACIAL</v>
      </c>
    </row>
    <row r="21" spans="1:10" x14ac:dyDescent="0.25">
      <c r="A21" s="16" t="s">
        <v>130</v>
      </c>
      <c r="B21" s="1">
        <v>272</v>
      </c>
      <c r="C21" s="1">
        <v>11218</v>
      </c>
      <c r="D21" s="1">
        <v>644</v>
      </c>
      <c r="E21" s="2">
        <v>41.242647058823529</v>
      </c>
      <c r="F21" s="2">
        <v>2.3676470588235294</v>
      </c>
      <c r="G21" s="1">
        <v>0</v>
      </c>
      <c r="H21" s="1">
        <v>370</v>
      </c>
      <c r="I21" s="11">
        <v>1.0972222222222221</v>
      </c>
      <c r="J21" t="str">
        <f>+VLOOKUP(A21,'[1]Informe 1552'!$A:$I,1,0)</f>
        <v>CIRUGIA ONCOLOGICA</v>
      </c>
    </row>
    <row r="22" spans="1:10" x14ac:dyDescent="0.25">
      <c r="A22" s="13" t="s">
        <v>131</v>
      </c>
      <c r="B22" s="14">
        <v>135</v>
      </c>
      <c r="C22" s="14">
        <v>3309</v>
      </c>
      <c r="D22" s="14">
        <v>330</v>
      </c>
      <c r="E22" s="15">
        <v>24.511111111111113</v>
      </c>
      <c r="F22" s="15">
        <v>2.4444444444444446</v>
      </c>
      <c r="G22" s="14">
        <v>1</v>
      </c>
      <c r="H22" s="14">
        <v>206</v>
      </c>
      <c r="I22" s="10">
        <v>3.84375</v>
      </c>
      <c r="J22" t="str">
        <f>+VLOOKUP(A22,'[1]Informe 1552'!$A:$I,1,0)</f>
        <v>CIRUGIA PEDIATRIA</v>
      </c>
    </row>
    <row r="23" spans="1:10" x14ac:dyDescent="0.25">
      <c r="A23" s="16" t="s">
        <v>132</v>
      </c>
      <c r="B23" s="1">
        <v>107</v>
      </c>
      <c r="C23" s="1">
        <v>1698</v>
      </c>
      <c r="D23" s="1">
        <v>202</v>
      </c>
      <c r="E23" s="2">
        <v>15.869158878504672</v>
      </c>
      <c r="F23" s="2">
        <v>1.8878504672897196</v>
      </c>
      <c r="G23" s="1">
        <v>0</v>
      </c>
      <c r="H23" s="1">
        <v>93</v>
      </c>
      <c r="I23" s="11">
        <v>2.0625</v>
      </c>
      <c r="J23" t="str">
        <f>+VLOOKUP(A23,'[1]Informe 1552'!$A:$I,1,0)</f>
        <v>CIRUGIA PLASTICA</v>
      </c>
    </row>
    <row r="24" spans="1:10" x14ac:dyDescent="0.25">
      <c r="A24" s="13" t="s">
        <v>133</v>
      </c>
      <c r="B24" s="14">
        <v>123</v>
      </c>
      <c r="C24" s="14">
        <v>1857</v>
      </c>
      <c r="D24" s="14">
        <v>106</v>
      </c>
      <c r="E24" s="15">
        <v>15.097560975609756</v>
      </c>
      <c r="F24" s="15">
        <v>0.86178861788617889</v>
      </c>
      <c r="G24" s="14">
        <v>1</v>
      </c>
      <c r="H24" s="14">
        <v>90</v>
      </c>
      <c r="I24" s="10">
        <v>10.78125</v>
      </c>
      <c r="J24" t="str">
        <f>+VLOOKUP(A24,'[1]Informe 1552'!$A:$I,1,0)</f>
        <v>CLÍNICA DEL DOLOR</v>
      </c>
    </row>
    <row r="25" spans="1:10" x14ac:dyDescent="0.25">
      <c r="A25" s="16" t="s">
        <v>134</v>
      </c>
      <c r="B25" s="1">
        <v>92</v>
      </c>
      <c r="C25" s="1">
        <v>789</v>
      </c>
      <c r="D25" s="1">
        <v>79</v>
      </c>
      <c r="E25" s="2">
        <v>8.5760869565217384</v>
      </c>
      <c r="F25" s="2">
        <v>0.85869565217391308</v>
      </c>
      <c r="G25" s="1">
        <v>1</v>
      </c>
      <c r="H25" s="1">
        <v>34</v>
      </c>
      <c r="I25" s="11">
        <v>2.1666666666666665</v>
      </c>
      <c r="J25" t="str">
        <f>+VLOOKUP(A25,'[1]Informe 1552'!$A:$I,1,0)</f>
        <v>CONSULTA MEDICINA NUCLEAR</v>
      </c>
    </row>
    <row r="26" spans="1:10" x14ac:dyDescent="0.25">
      <c r="A26" s="13" t="s">
        <v>138</v>
      </c>
      <c r="B26" s="14">
        <v>3</v>
      </c>
      <c r="C26" s="14">
        <v>79</v>
      </c>
      <c r="D26" s="14">
        <v>28</v>
      </c>
      <c r="E26" s="15">
        <v>26.333333333333332</v>
      </c>
      <c r="F26" s="15">
        <v>9.3333333333333339</v>
      </c>
      <c r="G26" s="14">
        <v>13</v>
      </c>
      <c r="H26" s="14">
        <v>45</v>
      </c>
      <c r="I26" s="10">
        <v>9.1875</v>
      </c>
      <c r="J26" t="str">
        <f>+VLOOKUP(A26,'[1]Informe 1552'!$A:$I,1,0)</f>
        <v>DE AUDIOLOGIA</v>
      </c>
    </row>
    <row r="27" spans="1:10" x14ac:dyDescent="0.25">
      <c r="A27" s="16" t="s">
        <v>22</v>
      </c>
      <c r="B27" s="1">
        <v>627</v>
      </c>
      <c r="C27" s="1">
        <v>8073</v>
      </c>
      <c r="D27" s="1">
        <v>1192</v>
      </c>
      <c r="E27" s="2">
        <v>12.875598086124402</v>
      </c>
      <c r="F27" s="2">
        <v>1.901116427432217</v>
      </c>
      <c r="G27" s="1">
        <v>0</v>
      </c>
      <c r="H27" s="1">
        <v>97</v>
      </c>
      <c r="I27" s="11">
        <v>9.5625</v>
      </c>
      <c r="J27" t="str">
        <f>+VLOOKUP(A27,'[1]Informe 1552'!$A:$I,1,0)</f>
        <v>DERMATOLOGIA</v>
      </c>
    </row>
    <row r="28" spans="1:10" x14ac:dyDescent="0.25">
      <c r="A28" s="13" t="s">
        <v>85</v>
      </c>
      <c r="B28" s="14">
        <v>63</v>
      </c>
      <c r="C28" s="14">
        <v>1729</v>
      </c>
      <c r="D28" s="14">
        <v>218</v>
      </c>
      <c r="E28" s="15">
        <v>27.444444444444443</v>
      </c>
      <c r="F28" s="15">
        <v>3.4603174603174605</v>
      </c>
      <c r="G28" s="14">
        <v>0</v>
      </c>
      <c r="H28" s="14">
        <v>97</v>
      </c>
      <c r="I28" s="10">
        <v>1.125</v>
      </c>
      <c r="J28" t="str">
        <f>+VLOOKUP(A28,'[1]Informe 1552'!$A:$I,1,0)</f>
        <v>ELECTROFISIOLOGIA</v>
      </c>
    </row>
    <row r="29" spans="1:10" x14ac:dyDescent="0.25">
      <c r="A29" s="16" t="s">
        <v>86</v>
      </c>
      <c r="B29" s="1">
        <v>1436</v>
      </c>
      <c r="C29" s="1">
        <v>62471</v>
      </c>
      <c r="D29" s="1">
        <v>9621</v>
      </c>
      <c r="E29" s="2">
        <v>43.503481894150418</v>
      </c>
      <c r="F29" s="2">
        <v>6.6998607242339832</v>
      </c>
      <c r="G29" s="1">
        <v>0</v>
      </c>
      <c r="H29" s="1">
        <v>215</v>
      </c>
      <c r="I29" s="11">
        <v>5.21875</v>
      </c>
      <c r="J29" t="str">
        <f>+VLOOKUP(A29,'[1]Informe 1552'!$A:$I,1,0)</f>
        <v>ENDOCRINOLOGIA</v>
      </c>
    </row>
    <row r="30" spans="1:10" x14ac:dyDescent="0.25">
      <c r="A30" s="13" t="s">
        <v>136</v>
      </c>
      <c r="B30" s="14">
        <v>485</v>
      </c>
      <c r="C30" s="14">
        <v>36099</v>
      </c>
      <c r="D30" s="14">
        <v>2204</v>
      </c>
      <c r="E30" s="15">
        <v>74.430927835051548</v>
      </c>
      <c r="F30" s="15">
        <v>4.5443298969072163</v>
      </c>
      <c r="G30" s="14">
        <v>0</v>
      </c>
      <c r="H30" s="14">
        <v>205</v>
      </c>
      <c r="I30" s="10">
        <v>3.75</v>
      </c>
      <c r="J30" t="str">
        <f>+VLOOKUP(A30,'[1]Informe 1552'!$A:$I,1,0)</f>
        <v>ENDOCRINOLOGIA PEDIATRICA</v>
      </c>
    </row>
    <row r="31" spans="1:10" x14ac:dyDescent="0.25">
      <c r="A31" s="17" t="s">
        <v>141</v>
      </c>
      <c r="B31" s="3">
        <v>0</v>
      </c>
      <c r="C31" s="3">
        <v>0</v>
      </c>
      <c r="D31" s="3">
        <v>0</v>
      </c>
      <c r="E31" s="4">
        <v>0</v>
      </c>
      <c r="F31" s="4">
        <v>0</v>
      </c>
      <c r="G31" s="3">
        <v>0</v>
      </c>
      <c r="H31" s="3">
        <v>0</v>
      </c>
      <c r="I31" s="19">
        <v>0.75</v>
      </c>
    </row>
    <row r="32" spans="1:10" x14ac:dyDescent="0.25">
      <c r="A32" s="16" t="s">
        <v>139</v>
      </c>
      <c r="B32" s="1">
        <v>62</v>
      </c>
      <c r="C32" s="1">
        <v>1149</v>
      </c>
      <c r="D32" s="1">
        <v>43</v>
      </c>
      <c r="E32" s="2">
        <v>18.532258064516128</v>
      </c>
      <c r="F32" s="2">
        <v>0.69354838709677424</v>
      </c>
      <c r="G32" s="1">
        <v>0</v>
      </c>
      <c r="H32" s="1">
        <v>61</v>
      </c>
      <c r="I32" s="11">
        <v>2.3125</v>
      </c>
      <c r="J32" t="str">
        <f>+VLOOKUP(A32,'[1]Informe 1552'!$A:$I,1,0)</f>
        <v>FALLA CARDIACA</v>
      </c>
    </row>
    <row r="33" spans="1:10" x14ac:dyDescent="0.25">
      <c r="A33" s="13" t="s">
        <v>87</v>
      </c>
      <c r="B33" s="14">
        <v>140</v>
      </c>
      <c r="C33" s="14">
        <v>2944</v>
      </c>
      <c r="D33" s="14">
        <v>882</v>
      </c>
      <c r="E33" s="15">
        <v>40.569620253164601</v>
      </c>
      <c r="F33" s="15">
        <v>12.417721518987339</v>
      </c>
      <c r="G33" s="14">
        <v>0</v>
      </c>
      <c r="H33" s="14">
        <v>91</v>
      </c>
      <c r="I33" s="10">
        <v>9</v>
      </c>
      <c r="J33" t="str">
        <f>+VLOOKUP(A33,'[1]Informe 1552'!$A:$I,1,0)</f>
        <v>FISIATRIA</v>
      </c>
    </row>
    <row r="34" spans="1:10" x14ac:dyDescent="0.25">
      <c r="A34" s="16" t="s">
        <v>88</v>
      </c>
      <c r="B34" s="1">
        <v>417</v>
      </c>
      <c r="C34" s="1">
        <v>12703</v>
      </c>
      <c r="D34" s="1">
        <v>1213</v>
      </c>
      <c r="E34" s="2">
        <v>30.462829736211031</v>
      </c>
      <c r="F34" s="2">
        <v>2.9088729016786572</v>
      </c>
      <c r="G34" s="1">
        <v>0</v>
      </c>
      <c r="H34" s="1">
        <v>185</v>
      </c>
      <c r="I34" s="11">
        <v>3.625</v>
      </c>
      <c r="J34" t="str">
        <f>+VLOOKUP(A34,'[1]Informe 1552'!$A:$I,1,0)</f>
        <v>GASTROENTEROLOGIA</v>
      </c>
    </row>
    <row r="35" spans="1:10" x14ac:dyDescent="0.25">
      <c r="A35" s="13" t="s">
        <v>89</v>
      </c>
      <c r="B35" s="14">
        <v>248</v>
      </c>
      <c r="C35" s="14">
        <v>23124</v>
      </c>
      <c r="D35" s="14">
        <v>4488</v>
      </c>
      <c r="E35" s="15">
        <v>93.241935483870961</v>
      </c>
      <c r="F35" s="15">
        <v>18.096774193548388</v>
      </c>
      <c r="G35" s="14">
        <v>0</v>
      </c>
      <c r="H35" s="14">
        <v>192</v>
      </c>
      <c r="I35" s="10">
        <v>6.375</v>
      </c>
      <c r="J35" t="str">
        <f>+VLOOKUP(A35,'[1]Informe 1552'!$A:$I,1,0)</f>
        <v>GASTROPEDIATRIA</v>
      </c>
    </row>
    <row r="36" spans="1:10" x14ac:dyDescent="0.25">
      <c r="A36" s="16" t="s">
        <v>1</v>
      </c>
      <c r="B36" s="1">
        <v>158</v>
      </c>
      <c r="C36" s="1">
        <v>12790</v>
      </c>
      <c r="D36" s="1">
        <v>5222</v>
      </c>
      <c r="E36" s="2">
        <v>80.949367088607602</v>
      </c>
      <c r="F36" s="2">
        <v>33.050632911392405</v>
      </c>
      <c r="G36" s="1">
        <v>0</v>
      </c>
      <c r="H36" s="1">
        <v>167</v>
      </c>
      <c r="I36" s="11">
        <v>2.8125</v>
      </c>
      <c r="J36" t="str">
        <f>+VLOOKUP(A36,'[1]Informe 1552'!$A:$I,1,0)</f>
        <v>GENETICA CLINICA</v>
      </c>
    </row>
    <row r="37" spans="1:10" x14ac:dyDescent="0.25">
      <c r="A37" s="13" t="s">
        <v>90</v>
      </c>
      <c r="B37" s="14">
        <v>837</v>
      </c>
      <c r="C37" s="14">
        <v>9914</v>
      </c>
      <c r="D37" s="14">
        <v>1213</v>
      </c>
      <c r="E37" s="15">
        <v>11.84468339307049</v>
      </c>
      <c r="F37" s="15">
        <v>1.4492234169653524</v>
      </c>
      <c r="G37" s="14">
        <v>0</v>
      </c>
      <c r="H37" s="14">
        <v>152</v>
      </c>
      <c r="I37" s="10">
        <v>37</v>
      </c>
      <c r="J37" t="str">
        <f>+VLOOKUP(A37,'[1]Informe 1552'!$A:$I,1,0)</f>
        <v>GINECOOBSTETRICIA</v>
      </c>
    </row>
    <row r="38" spans="1:10" x14ac:dyDescent="0.25">
      <c r="A38" s="16" t="s">
        <v>91</v>
      </c>
      <c r="B38" s="1">
        <v>117</v>
      </c>
      <c r="C38" s="1">
        <v>2130</v>
      </c>
      <c r="D38" s="1">
        <v>85</v>
      </c>
      <c r="E38" s="2">
        <v>18.205128205128204</v>
      </c>
      <c r="F38" s="2">
        <v>0.72649572649572647</v>
      </c>
      <c r="G38" s="1">
        <v>0</v>
      </c>
      <c r="H38" s="1">
        <v>121</v>
      </c>
      <c r="I38" s="11">
        <v>3.5</v>
      </c>
      <c r="J38" t="str">
        <f>+VLOOKUP(A38,'[1]Informe 1552'!$A:$I,1,0)</f>
        <v>GINECOONCOLOGIA</v>
      </c>
    </row>
    <row r="39" spans="1:10" x14ac:dyDescent="0.25">
      <c r="A39" s="13" t="s">
        <v>92</v>
      </c>
      <c r="B39" s="14">
        <v>289</v>
      </c>
      <c r="C39" s="14">
        <v>13583</v>
      </c>
      <c r="D39" s="14">
        <v>2047</v>
      </c>
      <c r="E39" s="15">
        <v>47</v>
      </c>
      <c r="F39" s="15">
        <v>7.0830449826989623</v>
      </c>
      <c r="G39" s="14">
        <v>0</v>
      </c>
      <c r="H39" s="14">
        <v>210</v>
      </c>
      <c r="I39" s="10">
        <v>11.21875</v>
      </c>
      <c r="J39" t="str">
        <f>+VLOOKUP(A39,'[1]Informe 1552'!$A:$I,1,0)</f>
        <v>HEMATOLOGIA</v>
      </c>
    </row>
    <row r="40" spans="1:10" x14ac:dyDescent="0.25">
      <c r="A40" s="16" t="s">
        <v>23</v>
      </c>
      <c r="B40" s="1">
        <v>1109</v>
      </c>
      <c r="C40" s="1">
        <v>42686</v>
      </c>
      <c r="D40" s="1">
        <v>1782</v>
      </c>
      <c r="E40" s="2">
        <v>38.490532010820559</v>
      </c>
      <c r="F40" s="2">
        <v>1.6068530207394049</v>
      </c>
      <c r="G40" s="1">
        <v>0</v>
      </c>
      <c r="H40" s="1">
        <v>182</v>
      </c>
      <c r="I40" s="11">
        <v>20.833333333333332</v>
      </c>
      <c r="J40" t="str">
        <f>+VLOOKUP(A40,'[1]Informe 1552'!$A:$I,1,0)</f>
        <v>HEMATOONCOLOGIA ADULTO</v>
      </c>
    </row>
    <row r="41" spans="1:10" x14ac:dyDescent="0.25">
      <c r="A41" s="13" t="s">
        <v>125</v>
      </c>
      <c r="B41" s="14">
        <v>419</v>
      </c>
      <c r="C41" s="14">
        <v>15771</v>
      </c>
      <c r="D41" s="14">
        <v>3072</v>
      </c>
      <c r="E41" s="15">
        <v>37.639618138424822</v>
      </c>
      <c r="F41" s="15">
        <v>7.3317422434367545</v>
      </c>
      <c r="G41" s="14">
        <v>0</v>
      </c>
      <c r="H41" s="14">
        <v>278</v>
      </c>
      <c r="I41" s="10">
        <v>11.34375</v>
      </c>
      <c r="J41" t="str">
        <f>+VLOOKUP(A41,'[1]Informe 1552'!$A:$I,1,0)</f>
        <v>HEMATOONCOLOGIA PEDIATRICA</v>
      </c>
    </row>
    <row r="42" spans="1:10" x14ac:dyDescent="0.25">
      <c r="A42" s="16" t="s">
        <v>93</v>
      </c>
      <c r="B42" s="1">
        <v>29</v>
      </c>
      <c r="C42" s="1">
        <v>713</v>
      </c>
      <c r="D42" s="1">
        <v>80</v>
      </c>
      <c r="E42" s="2">
        <v>24.586206896551722</v>
      </c>
      <c r="F42" s="2">
        <v>2.7586206896551726</v>
      </c>
      <c r="G42" s="1">
        <v>1</v>
      </c>
      <c r="H42" s="1">
        <v>89</v>
      </c>
      <c r="I42" s="11">
        <v>3.375</v>
      </c>
      <c r="J42" t="str">
        <f>+VLOOKUP(A42,'[1]Informe 1552'!$A:$I,1,0)</f>
        <v>HEMODINAMIA</v>
      </c>
    </row>
    <row r="43" spans="1:10" x14ac:dyDescent="0.25">
      <c r="A43" s="13" t="s">
        <v>94</v>
      </c>
      <c r="B43" s="14">
        <v>307</v>
      </c>
      <c r="C43" s="14">
        <v>21725</v>
      </c>
      <c r="D43" s="14">
        <v>1757</v>
      </c>
      <c r="E43" s="15">
        <v>70.765472312703579</v>
      </c>
      <c r="F43" s="15">
        <v>5.7231270358306192</v>
      </c>
      <c r="G43" s="14">
        <v>1</v>
      </c>
      <c r="H43" s="14">
        <v>196</v>
      </c>
      <c r="I43" s="10">
        <v>0.5625</v>
      </c>
      <c r="J43" t="str">
        <f>+VLOOKUP(A43,'[1]Informe 1552'!$A:$I,1,0)</f>
        <v>HEPATOLOGIA</v>
      </c>
    </row>
    <row r="44" spans="1:10" x14ac:dyDescent="0.25">
      <c r="A44" s="16" t="s">
        <v>95</v>
      </c>
      <c r="B44" s="1">
        <v>238</v>
      </c>
      <c r="C44" s="1">
        <v>3730</v>
      </c>
      <c r="D44" s="1">
        <v>880</v>
      </c>
      <c r="E44" s="2">
        <v>15.672268907563025</v>
      </c>
      <c r="F44" s="2">
        <v>3.6974789915966388</v>
      </c>
      <c r="G44" s="1">
        <v>0</v>
      </c>
      <c r="H44" s="1">
        <v>78</v>
      </c>
      <c r="I44" s="11">
        <v>11.375</v>
      </c>
      <c r="J44" t="str">
        <f>+VLOOKUP(A44,'[1]Informe 1552'!$A:$I,1,0)</f>
        <v>INFECTOLOGIA</v>
      </c>
    </row>
    <row r="45" spans="1:10" x14ac:dyDescent="0.25">
      <c r="A45" s="13" t="s">
        <v>123</v>
      </c>
      <c r="B45" s="14">
        <v>176</v>
      </c>
      <c r="C45" s="14">
        <v>4708</v>
      </c>
      <c r="D45" s="14">
        <v>411</v>
      </c>
      <c r="E45" s="15">
        <v>26.75</v>
      </c>
      <c r="F45" s="15">
        <v>2.3352272727272729</v>
      </c>
      <c r="G45" s="14">
        <v>0</v>
      </c>
      <c r="H45" s="14">
        <v>90</v>
      </c>
      <c r="I45" s="10">
        <v>0.75</v>
      </c>
      <c r="J45" t="str">
        <f>+VLOOKUP(A45,'[1]Informe 1552'!$A:$I,1,0)</f>
        <v>INFECTOLOGIA PEDIATRICA</v>
      </c>
    </row>
    <row r="46" spans="1:10" x14ac:dyDescent="0.25">
      <c r="A46" s="16" t="s">
        <v>124</v>
      </c>
      <c r="B46" s="1">
        <v>39</v>
      </c>
      <c r="C46" s="1">
        <v>290</v>
      </c>
      <c r="D46" s="1">
        <v>40</v>
      </c>
      <c r="E46" s="2">
        <v>7.4358974358974361</v>
      </c>
      <c r="F46" s="2">
        <v>1.0256410256410255</v>
      </c>
      <c r="G46" s="1">
        <v>0</v>
      </c>
      <c r="H46" s="1">
        <v>59</v>
      </c>
      <c r="I46" s="11">
        <v>10</v>
      </c>
      <c r="J46" t="str">
        <f>+VLOOKUP(A46,'[1]Informe 1552'!$A:$I,1,0)</f>
        <v>MEDICINA FAMILIAR</v>
      </c>
    </row>
    <row r="47" spans="1:10" x14ac:dyDescent="0.25">
      <c r="A47" s="13" t="s">
        <v>122</v>
      </c>
      <c r="B47" s="14">
        <v>679</v>
      </c>
      <c r="C47" s="14">
        <v>4763</v>
      </c>
      <c r="D47" s="14">
        <v>977</v>
      </c>
      <c r="E47" s="15">
        <v>7.0147275405007363</v>
      </c>
      <c r="F47" s="15">
        <v>1.438880706921944</v>
      </c>
      <c r="G47" s="14">
        <v>0</v>
      </c>
      <c r="H47" s="14">
        <v>76</v>
      </c>
      <c r="I47" s="10">
        <v>1.3125</v>
      </c>
      <c r="J47" t="str">
        <f>+VLOOKUP(A47,'[1]Informe 1552'!$A:$I,1,0)</f>
        <v>MEDICINA INTERNA</v>
      </c>
    </row>
    <row r="48" spans="1:10" x14ac:dyDescent="0.25">
      <c r="A48" s="16" t="s">
        <v>121</v>
      </c>
      <c r="B48" s="1">
        <v>113</v>
      </c>
      <c r="C48" s="1">
        <v>2996</v>
      </c>
      <c r="D48" s="1">
        <v>343</v>
      </c>
      <c r="E48" s="2">
        <v>26.513274336283185</v>
      </c>
      <c r="F48" s="2">
        <v>3.0353982300884956</v>
      </c>
      <c r="G48" s="1">
        <v>1</v>
      </c>
      <c r="H48" s="1">
        <v>179</v>
      </c>
      <c r="I48" s="11">
        <v>3</v>
      </c>
      <c r="J48" t="str">
        <f>+VLOOKUP(A48,'[1]Informe 1552'!$A:$I,1,0)</f>
        <v>NEFROLOGIA ADULTOS</v>
      </c>
    </row>
    <row r="49" spans="1:10" x14ac:dyDescent="0.25">
      <c r="A49" s="13" t="s">
        <v>120</v>
      </c>
      <c r="B49" s="14">
        <v>163</v>
      </c>
      <c r="C49" s="14">
        <v>3418</v>
      </c>
      <c r="D49" s="14">
        <v>307</v>
      </c>
      <c r="E49" s="15">
        <v>20.969325153374232</v>
      </c>
      <c r="F49" s="15">
        <v>1.8834355828220859</v>
      </c>
      <c r="G49" s="14">
        <v>1</v>
      </c>
      <c r="H49" s="14">
        <v>165</v>
      </c>
      <c r="I49" s="10">
        <v>5.625</v>
      </c>
      <c r="J49" t="str">
        <f>+VLOOKUP(A49,'[1]Informe 1552'!$A:$I,1,0)</f>
        <v>NEFROLOGIA PEDIATRIA</v>
      </c>
    </row>
    <row r="50" spans="1:10" x14ac:dyDescent="0.25">
      <c r="A50" s="16" t="s">
        <v>96</v>
      </c>
      <c r="B50" s="1">
        <v>34</v>
      </c>
      <c r="C50" s="1">
        <v>311</v>
      </c>
      <c r="D50" s="1">
        <v>31</v>
      </c>
      <c r="E50" s="2">
        <v>9.1470588235294112</v>
      </c>
      <c r="F50" s="2">
        <v>0.91176470588235292</v>
      </c>
      <c r="G50" s="1">
        <v>0</v>
      </c>
      <c r="H50" s="1">
        <v>32</v>
      </c>
      <c r="I50" s="11">
        <v>1.125</v>
      </c>
      <c r="J50" t="str">
        <f>+VLOOKUP(A50,'[1]Informe 1552'!$A:$I,1,0)</f>
        <v>NEONATOLOGIA</v>
      </c>
    </row>
    <row r="51" spans="1:10" x14ac:dyDescent="0.25">
      <c r="A51" s="13" t="s">
        <v>119</v>
      </c>
      <c r="B51" s="14">
        <v>177</v>
      </c>
      <c r="C51" s="14">
        <v>2418</v>
      </c>
      <c r="D51" s="14">
        <v>350</v>
      </c>
      <c r="E51" s="15">
        <v>13.661016949152541</v>
      </c>
      <c r="F51" s="15">
        <v>1.9774011299435028</v>
      </c>
      <c r="G51" s="14">
        <v>0</v>
      </c>
      <c r="H51" s="14">
        <v>140</v>
      </c>
      <c r="I51" s="10">
        <v>4.6875</v>
      </c>
      <c r="J51" t="str">
        <f>+VLOOKUP(A51,'[1]Informe 1552'!$A:$I,1,0)</f>
        <v>NEUMOLOGIA ADULTO</v>
      </c>
    </row>
    <row r="52" spans="1:10" x14ac:dyDescent="0.25">
      <c r="A52" s="16" t="s">
        <v>118</v>
      </c>
      <c r="B52" s="1">
        <v>207</v>
      </c>
      <c r="C52" s="1">
        <v>7767</v>
      </c>
      <c r="D52" s="1">
        <v>403</v>
      </c>
      <c r="E52" s="2">
        <v>37.521739130434781</v>
      </c>
      <c r="F52" s="2">
        <v>1.9468599033816425</v>
      </c>
      <c r="G52" s="1">
        <v>0</v>
      </c>
      <c r="H52" s="1">
        <v>94</v>
      </c>
      <c r="I52" s="11">
        <v>1.40625</v>
      </c>
      <c r="J52" t="str">
        <f>+VLOOKUP(A52,'[1]Informe 1552'!$A:$I,1,0)</f>
        <v>NEUMOLOGIA PEDIATRICA</v>
      </c>
    </row>
    <row r="53" spans="1:10" x14ac:dyDescent="0.25">
      <c r="A53" s="13" t="s">
        <v>97</v>
      </c>
      <c r="B53" s="14">
        <v>147</v>
      </c>
      <c r="C53" s="14">
        <v>3824</v>
      </c>
      <c r="D53" s="14">
        <v>542</v>
      </c>
      <c r="E53" s="15">
        <v>26.013605442176871</v>
      </c>
      <c r="F53" s="15">
        <v>3.6870748299319729</v>
      </c>
      <c r="G53" s="14">
        <v>0</v>
      </c>
      <c r="H53" s="14">
        <v>154</v>
      </c>
      <c r="I53" s="10">
        <v>1.59375</v>
      </c>
      <c r="J53" t="str">
        <f>+VLOOKUP(A53,'[1]Informe 1552'!$A:$I,1,0)</f>
        <v>NEUROCIRUGIA</v>
      </c>
    </row>
    <row r="54" spans="1:10" x14ac:dyDescent="0.25">
      <c r="A54" s="16" t="s">
        <v>98</v>
      </c>
      <c r="B54" s="1">
        <v>366</v>
      </c>
      <c r="C54" s="1">
        <v>7157</v>
      </c>
      <c r="D54" s="1">
        <v>1088</v>
      </c>
      <c r="E54" s="2">
        <v>19.55464480874317</v>
      </c>
      <c r="F54" s="2">
        <v>2.9726775956284155</v>
      </c>
      <c r="G54" s="1">
        <v>0</v>
      </c>
      <c r="H54" s="1">
        <v>101</v>
      </c>
      <c r="I54" s="11">
        <v>36.9375</v>
      </c>
      <c r="J54" t="str">
        <f>+VLOOKUP(A54,'[1]Informe 1552'!$A:$I,1,0)</f>
        <v>NEUROLOGIA</v>
      </c>
    </row>
    <row r="55" spans="1:10" x14ac:dyDescent="0.25">
      <c r="A55" s="13" t="s">
        <v>117</v>
      </c>
      <c r="B55" s="14">
        <v>367</v>
      </c>
      <c r="C55" s="14">
        <v>21819</v>
      </c>
      <c r="D55" s="14">
        <v>1872</v>
      </c>
      <c r="E55" s="15">
        <v>59.452316076294281</v>
      </c>
      <c r="F55" s="15">
        <v>5.1008174386920979</v>
      </c>
      <c r="G55" s="14">
        <v>1</v>
      </c>
      <c r="H55" s="14">
        <v>182</v>
      </c>
      <c r="I55" s="10">
        <v>6.53125</v>
      </c>
      <c r="J55" t="str">
        <f>+VLOOKUP(A55,'[1]Informe 1552'!$A:$I,1,0)</f>
        <v>NEUROLOGIA PEDIATRICA</v>
      </c>
    </row>
    <row r="56" spans="1:10" x14ac:dyDescent="0.25">
      <c r="A56" s="16" t="s">
        <v>99</v>
      </c>
      <c r="B56" s="1">
        <v>7</v>
      </c>
      <c r="C56" s="1">
        <v>194</v>
      </c>
      <c r="D56" s="1">
        <v>77</v>
      </c>
      <c r="E56" s="2">
        <v>27.714285714285715</v>
      </c>
      <c r="F56" s="2">
        <v>11</v>
      </c>
      <c r="G56" s="1">
        <v>11</v>
      </c>
      <c r="H56" s="1">
        <v>48</v>
      </c>
      <c r="I56" s="11">
        <v>10.6875</v>
      </c>
      <c r="J56" t="str">
        <f>+VLOOKUP(A56,'[1]Informe 1552'!$A:$I,1,0)</f>
        <v>NEUROSICOLOGIA</v>
      </c>
    </row>
    <row r="57" spans="1:10" x14ac:dyDescent="0.25">
      <c r="A57" s="13" t="s">
        <v>100</v>
      </c>
      <c r="B57" s="14">
        <v>362</v>
      </c>
      <c r="C57" s="14">
        <v>11679</v>
      </c>
      <c r="D57" s="14">
        <v>590</v>
      </c>
      <c r="E57" s="15">
        <v>32.262430939226519</v>
      </c>
      <c r="F57" s="15">
        <v>1.6298342541436464</v>
      </c>
      <c r="G57" s="14">
        <v>0</v>
      </c>
      <c r="H57" s="14">
        <v>93</v>
      </c>
      <c r="I57" s="10">
        <v>9.28125</v>
      </c>
      <c r="J57" t="str">
        <f>+VLOOKUP(A57,'[1]Informe 1552'!$A:$I,1,0)</f>
        <v>NUTRICION</v>
      </c>
    </row>
    <row r="58" spans="1:10" x14ac:dyDescent="0.25">
      <c r="A58" s="16" t="s">
        <v>101</v>
      </c>
      <c r="B58" s="1">
        <v>35</v>
      </c>
      <c r="C58" s="1">
        <v>516</v>
      </c>
      <c r="D58" s="1">
        <v>75</v>
      </c>
      <c r="E58" s="2">
        <v>14.742857142857142</v>
      </c>
      <c r="F58" s="2">
        <v>2.1428571428571428</v>
      </c>
      <c r="G58" s="1">
        <v>5</v>
      </c>
      <c r="H58" s="1">
        <v>27</v>
      </c>
      <c r="I58" s="11">
        <v>7.03125</v>
      </c>
      <c r="J58" t="str">
        <f>+VLOOKUP(A58,'[1]Informe 1552'!$A:$I,1,0)</f>
        <v>ODONTOLOGIA</v>
      </c>
    </row>
    <row r="59" spans="1:10" x14ac:dyDescent="0.25">
      <c r="A59" s="13" t="s">
        <v>102</v>
      </c>
      <c r="B59" s="14">
        <v>22</v>
      </c>
      <c r="C59" s="14">
        <v>312</v>
      </c>
      <c r="D59" s="14">
        <v>70</v>
      </c>
      <c r="E59" s="15">
        <v>14.181818181818182</v>
      </c>
      <c r="F59" s="15">
        <v>3.1818181818181817</v>
      </c>
      <c r="G59" s="14">
        <v>4</v>
      </c>
      <c r="H59" s="14">
        <v>32</v>
      </c>
      <c r="I59" s="10">
        <v>1.3333333333333333</v>
      </c>
      <c r="J59" t="str">
        <f>+VLOOKUP(A59,'[1]Informe 1552'!$A:$I,1,0)</f>
        <v>ODONTOPEDIATRIA</v>
      </c>
    </row>
    <row r="60" spans="1:10" x14ac:dyDescent="0.25">
      <c r="A60" s="16" t="s">
        <v>103</v>
      </c>
      <c r="B60" s="1">
        <v>476</v>
      </c>
      <c r="C60" s="1">
        <v>14626</v>
      </c>
      <c r="D60" s="1">
        <v>2440</v>
      </c>
      <c r="E60" s="2">
        <v>30.72689075630252</v>
      </c>
      <c r="F60" s="2">
        <v>5.1260504201680677</v>
      </c>
      <c r="G60" s="1">
        <v>0</v>
      </c>
      <c r="H60" s="1">
        <v>245</v>
      </c>
      <c r="I60" s="11">
        <v>3.5625</v>
      </c>
      <c r="J60" t="str">
        <f>+VLOOKUP(A60,'[1]Informe 1552'!$A:$I,1,0)</f>
        <v>OFTALMOLOGIA</v>
      </c>
    </row>
    <row r="61" spans="1:10" x14ac:dyDescent="0.25">
      <c r="A61" s="13" t="s">
        <v>104</v>
      </c>
      <c r="B61" s="14">
        <v>123</v>
      </c>
      <c r="C61" s="14">
        <v>1672</v>
      </c>
      <c r="D61" s="14">
        <v>214</v>
      </c>
      <c r="E61" s="15">
        <v>13.59349593495935</v>
      </c>
      <c r="F61" s="15">
        <v>1.7398373983739837</v>
      </c>
      <c r="G61" s="14">
        <v>0</v>
      </c>
      <c r="H61" s="14">
        <v>49</v>
      </c>
      <c r="I61" s="10">
        <v>7.21875</v>
      </c>
      <c r="J61" t="str">
        <f>+VLOOKUP(A61,'[1]Informe 1552'!$A:$I,1,0)</f>
        <v>OPTOMETRIA</v>
      </c>
    </row>
    <row r="62" spans="1:10" x14ac:dyDescent="0.25">
      <c r="A62" s="17" t="s">
        <v>140</v>
      </c>
      <c r="B62" s="3">
        <v>0</v>
      </c>
      <c r="C62" s="3">
        <v>0</v>
      </c>
      <c r="D62" s="3">
        <v>0</v>
      </c>
      <c r="E62" s="4">
        <v>0</v>
      </c>
      <c r="F62" s="4">
        <v>0</v>
      </c>
      <c r="G62" s="3">
        <v>0</v>
      </c>
      <c r="H62" s="3">
        <v>0</v>
      </c>
      <c r="I62" s="19">
        <v>1.5</v>
      </c>
    </row>
    <row r="63" spans="1:10" x14ac:dyDescent="0.25">
      <c r="A63" s="16" t="s">
        <v>105</v>
      </c>
      <c r="B63" s="1">
        <v>938</v>
      </c>
      <c r="C63" s="1">
        <v>18408</v>
      </c>
      <c r="D63" s="1">
        <v>3414</v>
      </c>
      <c r="E63" s="2">
        <v>19.624733475479744</v>
      </c>
      <c r="F63" s="2">
        <v>3.6396588486140726</v>
      </c>
      <c r="G63" s="1">
        <v>0</v>
      </c>
      <c r="H63" s="1">
        <v>301</v>
      </c>
      <c r="I63" s="11">
        <v>21.9375</v>
      </c>
      <c r="J63" t="str">
        <f>+VLOOKUP(A63,'[1]Informe 1552'!$A:$I,1,0)</f>
        <v>ORTOPEDIA</v>
      </c>
    </row>
    <row r="64" spans="1:10" x14ac:dyDescent="0.25">
      <c r="A64" s="13" t="s">
        <v>106</v>
      </c>
      <c r="B64" s="14">
        <v>46</v>
      </c>
      <c r="C64" s="14">
        <v>765</v>
      </c>
      <c r="D64" s="14">
        <v>46</v>
      </c>
      <c r="E64" s="15">
        <v>16.630434782608695</v>
      </c>
      <c r="F64" s="15">
        <v>1</v>
      </c>
      <c r="G64" s="14">
        <v>0</v>
      </c>
      <c r="H64" s="14">
        <v>120</v>
      </c>
      <c r="I64" s="10">
        <v>5.90625</v>
      </c>
      <c r="J64" t="str">
        <f>+VLOOKUP(A64,'[1]Informe 1552'!$A:$I,1,0)</f>
        <v>ORTOPTICA</v>
      </c>
    </row>
    <row r="65" spans="1:10" x14ac:dyDescent="0.25">
      <c r="A65" s="16" t="s">
        <v>107</v>
      </c>
      <c r="B65" s="1">
        <v>319</v>
      </c>
      <c r="C65" s="1">
        <v>3804</v>
      </c>
      <c r="D65" s="1">
        <v>480</v>
      </c>
      <c r="E65" s="2">
        <v>11.924764890282132</v>
      </c>
      <c r="F65" s="2">
        <v>1.5047021943573669</v>
      </c>
      <c r="G65" s="1">
        <v>0</v>
      </c>
      <c r="H65" s="1">
        <v>91</v>
      </c>
      <c r="I65" s="11">
        <v>1.125</v>
      </c>
      <c r="J65" t="str">
        <f>+VLOOKUP(A65,'[1]Informe 1552'!$A:$I,1,0)</f>
        <v>OTORRINOLARINGOLOGIA</v>
      </c>
    </row>
    <row r="66" spans="1:10" x14ac:dyDescent="0.25">
      <c r="A66" s="13" t="s">
        <v>108</v>
      </c>
      <c r="B66" s="14">
        <v>584</v>
      </c>
      <c r="C66" s="14">
        <v>4656</v>
      </c>
      <c r="D66" s="14">
        <v>677</v>
      </c>
      <c r="E66" s="15">
        <v>7.9726027397260273</v>
      </c>
      <c r="F66" s="15">
        <v>1.1592465753424657</v>
      </c>
      <c r="G66" s="14">
        <v>0</v>
      </c>
      <c r="H66" s="14">
        <v>86</v>
      </c>
      <c r="I66" s="10">
        <v>3.28125</v>
      </c>
      <c r="J66" t="str">
        <f>+VLOOKUP(A66,'[1]Informe 1552'!$A:$I,1,0)</f>
        <v>PEDIATRIA</v>
      </c>
    </row>
    <row r="67" spans="1:10" x14ac:dyDescent="0.25">
      <c r="A67" s="16" t="s">
        <v>3</v>
      </c>
      <c r="B67" s="1">
        <v>189</v>
      </c>
      <c r="C67" s="1">
        <v>5347</v>
      </c>
      <c r="D67" s="1">
        <v>147</v>
      </c>
      <c r="E67" s="2">
        <v>28.291005291005291</v>
      </c>
      <c r="F67" s="2">
        <v>0.77777777777777779</v>
      </c>
      <c r="G67" s="1">
        <v>0</v>
      </c>
      <c r="H67" s="1">
        <v>175</v>
      </c>
      <c r="I67" s="11">
        <v>3.6666666666666665</v>
      </c>
      <c r="J67" t="str">
        <f>+VLOOKUP(A67,'[1]Informe 1552'!$A:$I,1,0)</f>
        <v>RADIOTERAPIA</v>
      </c>
    </row>
    <row r="68" spans="1:10" x14ac:dyDescent="0.25">
      <c r="A68" s="13" t="s">
        <v>109</v>
      </c>
      <c r="B68" s="14">
        <v>381</v>
      </c>
      <c r="C68" s="14">
        <v>10635</v>
      </c>
      <c r="D68" s="14">
        <v>1435</v>
      </c>
      <c r="E68" s="15">
        <v>27.913385826771652</v>
      </c>
      <c r="F68" s="15">
        <v>3.7664041994750654</v>
      </c>
      <c r="G68" s="14">
        <v>0</v>
      </c>
      <c r="H68" s="14">
        <v>154</v>
      </c>
      <c r="I68" s="10">
        <v>8.0625</v>
      </c>
      <c r="J68" t="str">
        <f>+VLOOKUP(A68,'[1]Informe 1552'!$A:$I,1,0)</f>
        <v>REUMATOLOGIA</v>
      </c>
    </row>
    <row r="69" spans="1:10" x14ac:dyDescent="0.25">
      <c r="A69" s="16" t="s">
        <v>4</v>
      </c>
      <c r="B69" s="1">
        <v>37</v>
      </c>
      <c r="C69" s="1">
        <v>1333</v>
      </c>
      <c r="D69" s="1">
        <v>126</v>
      </c>
      <c r="E69" s="2">
        <v>36.027027027027025</v>
      </c>
      <c r="F69" s="2">
        <v>3.4054054054054053</v>
      </c>
      <c r="G69" s="1">
        <v>0</v>
      </c>
      <c r="H69" s="1">
        <v>77</v>
      </c>
      <c r="I69" s="11">
        <v>3.375</v>
      </c>
      <c r="J69" t="str">
        <f>+VLOOKUP(A69,'[1]Informe 1552'!$A:$I,1,0)</f>
        <v>REUMATOLOGIA PEDIATRICA</v>
      </c>
    </row>
    <row r="70" spans="1:10" x14ac:dyDescent="0.25">
      <c r="A70" s="13" t="s">
        <v>110</v>
      </c>
      <c r="B70" s="14">
        <v>362</v>
      </c>
      <c r="C70" s="14">
        <v>7526</v>
      </c>
      <c r="D70" s="14">
        <v>361</v>
      </c>
      <c r="E70" s="15">
        <v>20.790055248618785</v>
      </c>
      <c r="F70" s="15">
        <v>0.99723756906077343</v>
      </c>
      <c r="G70" s="14">
        <v>0</v>
      </c>
      <c r="H70" s="14">
        <v>83</v>
      </c>
      <c r="I70" s="10">
        <v>3.75</v>
      </c>
      <c r="J70" t="str">
        <f>+VLOOKUP(A70,'[1]Informe 1552'!$A:$I,1,0)</f>
        <v>SICOLOGIA</v>
      </c>
    </row>
    <row r="71" spans="1:10" x14ac:dyDescent="0.25">
      <c r="A71" s="16" t="s">
        <v>111</v>
      </c>
      <c r="B71" s="1">
        <v>62</v>
      </c>
      <c r="C71" s="1">
        <v>545</v>
      </c>
      <c r="D71" s="1">
        <v>16</v>
      </c>
      <c r="E71" s="2">
        <v>8.7903225806451619</v>
      </c>
      <c r="F71" s="2">
        <v>0.25806451612903225</v>
      </c>
      <c r="G71" s="1">
        <v>1</v>
      </c>
      <c r="H71" s="1">
        <v>28</v>
      </c>
      <c r="I71" s="11">
        <v>1.3333333333333333</v>
      </c>
      <c r="J71" t="str">
        <f>+VLOOKUP(A71,'[1]Informe 1552'!$A:$I,1,0)</f>
        <v>SICOONCOLOGIA</v>
      </c>
    </row>
    <row r="72" spans="1:10" x14ac:dyDescent="0.25">
      <c r="A72" s="13" t="s">
        <v>112</v>
      </c>
      <c r="B72" s="14">
        <v>414</v>
      </c>
      <c r="C72" s="14">
        <v>10217</v>
      </c>
      <c r="D72" s="14">
        <v>658</v>
      </c>
      <c r="E72" s="15">
        <v>24.678743961352659</v>
      </c>
      <c r="F72" s="15">
        <v>1.5893719806763285</v>
      </c>
      <c r="G72" s="14">
        <v>0</v>
      </c>
      <c r="H72" s="14">
        <v>152</v>
      </c>
      <c r="I72" s="10">
        <v>4.40625</v>
      </c>
      <c r="J72" t="str">
        <f>+VLOOKUP(A72,'[1]Informe 1552'!$A:$I,1,0)</f>
        <v>SIQUIATRIA</v>
      </c>
    </row>
    <row r="73" spans="1:10" x14ac:dyDescent="0.25">
      <c r="A73" s="16" t="s">
        <v>113</v>
      </c>
      <c r="B73" s="1">
        <v>1284</v>
      </c>
      <c r="C73" s="1">
        <v>32860</v>
      </c>
      <c r="D73" s="1">
        <v>1040</v>
      </c>
      <c r="E73" s="2">
        <v>25.59190031152648</v>
      </c>
      <c r="F73" s="2">
        <v>0.8099688473520249</v>
      </c>
      <c r="G73" s="1">
        <v>0</v>
      </c>
      <c r="H73" s="1">
        <v>189</v>
      </c>
      <c r="I73" s="11">
        <v>18</v>
      </c>
      <c r="J73" t="str">
        <f>+VLOOKUP(A73,'[1]Informe 1552'!$A:$I,1,0)</f>
        <v>TRASPLANTES</v>
      </c>
    </row>
    <row r="74" spans="1:10" x14ac:dyDescent="0.25">
      <c r="A74" s="13" t="s">
        <v>114</v>
      </c>
      <c r="B74" s="14">
        <v>423</v>
      </c>
      <c r="C74" s="14">
        <v>8390</v>
      </c>
      <c r="D74" s="14">
        <v>666</v>
      </c>
      <c r="E74" s="15">
        <v>19.83451536643026</v>
      </c>
      <c r="F74" s="15">
        <v>1.574468085106383</v>
      </c>
      <c r="G74" s="14">
        <v>0</v>
      </c>
      <c r="H74" s="14">
        <v>161</v>
      </c>
      <c r="I74" s="10">
        <v>10.328125</v>
      </c>
      <c r="J74" t="str">
        <f>+VLOOKUP(A74,'[1]Informe 1552'!$A:$I,1,0)</f>
        <v>UROLOGIA</v>
      </c>
    </row>
    <row r="75" spans="1:10" x14ac:dyDescent="0.25">
      <c r="A75" s="16" t="s">
        <v>116</v>
      </c>
      <c r="B75" s="1">
        <v>75</v>
      </c>
      <c r="C75" s="1">
        <v>1646</v>
      </c>
      <c r="D75" s="1">
        <v>171</v>
      </c>
      <c r="E75" s="2">
        <v>21.946666666666665</v>
      </c>
      <c r="F75" s="2">
        <v>2.2799999999999998</v>
      </c>
      <c r="G75" s="1">
        <v>1</v>
      </c>
      <c r="H75" s="1">
        <v>129</v>
      </c>
      <c r="I75" s="11">
        <v>5.25</v>
      </c>
      <c r="J75" t="str">
        <f>+VLOOKUP(A75,'[1]Informe 1552'!$A:$I,1,0)</f>
        <v>VASCULAR PERIFERICA</v>
      </c>
    </row>
    <row r="76" spans="1:10" x14ac:dyDescent="0.25">
      <c r="A76" s="7" t="s">
        <v>7</v>
      </c>
      <c r="B76" s="8">
        <v>14496</v>
      </c>
      <c r="C76" s="8">
        <v>494551</v>
      </c>
      <c r="D76" s="8">
        <v>13759</v>
      </c>
      <c r="E76" s="9">
        <v>34.116376931567331</v>
      </c>
      <c r="F76" s="9">
        <v>0.94915838852097134</v>
      </c>
      <c r="G76" s="8">
        <f>MIN(G9:G75)</f>
        <v>0</v>
      </c>
      <c r="H76" s="8">
        <f>MAX(H9:H75)</f>
        <v>370</v>
      </c>
      <c r="I76" s="12">
        <f>SUM(I9:I75)</f>
        <v>427.4774305555556</v>
      </c>
    </row>
    <row r="77" spans="1:10" x14ac:dyDescent="0.25">
      <c r="F77" s="18"/>
    </row>
  </sheetData>
  <mergeCells count="5">
    <mergeCell ref="A1:I1"/>
    <mergeCell ref="A2:I2"/>
    <mergeCell ref="A3:I3"/>
    <mergeCell ref="A4:I4"/>
    <mergeCell ref="A6:I6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67"/>
  <sheetViews>
    <sheetView showGridLines="0" workbookViewId="0">
      <selection activeCell="A5" sqref="A5"/>
    </sheetView>
  </sheetViews>
  <sheetFormatPr baseColWidth="10" defaultRowHeight="15" x14ac:dyDescent="0.25"/>
  <cols>
    <col min="1" max="1" width="46.28515625" customWidth="1"/>
    <col min="2" max="2" width="18" customWidth="1"/>
  </cols>
  <sheetData>
    <row r="1" spans="1:2" x14ac:dyDescent="0.25">
      <c r="A1" s="20" t="s">
        <v>6</v>
      </c>
      <c r="B1" s="20"/>
    </row>
    <row r="2" spans="1:2" x14ac:dyDescent="0.25">
      <c r="A2" s="20" t="s">
        <v>15</v>
      </c>
      <c r="B2" s="20"/>
    </row>
    <row r="3" spans="1:2" x14ac:dyDescent="0.25">
      <c r="A3" s="20" t="s">
        <v>16</v>
      </c>
      <c r="B3" s="20"/>
    </row>
    <row r="4" spans="1:2" x14ac:dyDescent="0.25">
      <c r="A4" s="20" t="s">
        <v>73</v>
      </c>
      <c r="B4" s="20"/>
    </row>
    <row r="6" spans="1:2" x14ac:dyDescent="0.25">
      <c r="A6" s="21" t="s">
        <v>20</v>
      </c>
      <c r="B6" s="21"/>
    </row>
    <row r="8" spans="1:2" x14ac:dyDescent="0.25">
      <c r="A8" s="5" t="s">
        <v>21</v>
      </c>
      <c r="B8" s="6" t="s">
        <v>19</v>
      </c>
    </row>
    <row r="9" spans="1:2" x14ac:dyDescent="0.25">
      <c r="A9" s="13" t="s">
        <v>61</v>
      </c>
      <c r="B9" s="14">
        <v>290</v>
      </c>
    </row>
    <row r="10" spans="1:2" x14ac:dyDescent="0.25">
      <c r="A10" s="16" t="s">
        <v>74</v>
      </c>
      <c r="B10" s="1">
        <v>1</v>
      </c>
    </row>
    <row r="11" spans="1:2" x14ac:dyDescent="0.25">
      <c r="A11" s="17" t="s">
        <v>63</v>
      </c>
      <c r="B11" s="3">
        <v>1</v>
      </c>
    </row>
    <row r="12" spans="1:2" x14ac:dyDescent="0.25">
      <c r="A12" s="16" t="s">
        <v>24</v>
      </c>
      <c r="B12" s="1">
        <v>1</v>
      </c>
    </row>
    <row r="13" spans="1:2" x14ac:dyDescent="0.25">
      <c r="A13" s="17" t="s">
        <v>25</v>
      </c>
      <c r="B13" s="3">
        <v>4</v>
      </c>
    </row>
    <row r="14" spans="1:2" x14ac:dyDescent="0.25">
      <c r="A14" s="16" t="s">
        <v>62</v>
      </c>
      <c r="B14" s="1">
        <v>75</v>
      </c>
    </row>
    <row r="15" spans="1:2" x14ac:dyDescent="0.25">
      <c r="A15" s="17" t="s">
        <v>69</v>
      </c>
      <c r="B15" s="3">
        <v>7</v>
      </c>
    </row>
    <row r="16" spans="1:2" x14ac:dyDescent="0.25">
      <c r="A16" s="16" t="s">
        <v>75</v>
      </c>
      <c r="B16" s="1">
        <v>68</v>
      </c>
    </row>
    <row r="17" spans="1:2" x14ac:dyDescent="0.25">
      <c r="A17" s="17" t="s">
        <v>26</v>
      </c>
      <c r="B17" s="3">
        <v>35</v>
      </c>
    </row>
    <row r="18" spans="1:2" x14ac:dyDescent="0.25">
      <c r="A18" s="16" t="s">
        <v>27</v>
      </c>
      <c r="B18" s="1">
        <v>284</v>
      </c>
    </row>
    <row r="19" spans="1:2" x14ac:dyDescent="0.25">
      <c r="A19" s="17" t="s">
        <v>64</v>
      </c>
      <c r="B19" s="3">
        <v>89</v>
      </c>
    </row>
    <row r="20" spans="1:2" x14ac:dyDescent="0.25">
      <c r="A20" s="16" t="s">
        <v>28</v>
      </c>
      <c r="B20" s="1">
        <v>13</v>
      </c>
    </row>
    <row r="21" spans="1:2" x14ac:dyDescent="0.25">
      <c r="A21" s="17" t="s">
        <v>29</v>
      </c>
      <c r="B21" s="3">
        <v>547</v>
      </c>
    </row>
    <row r="22" spans="1:2" x14ac:dyDescent="0.25">
      <c r="A22" s="16" t="s">
        <v>30</v>
      </c>
      <c r="B22" s="1">
        <v>32</v>
      </c>
    </row>
    <row r="23" spans="1:2" x14ac:dyDescent="0.25">
      <c r="A23" s="17" t="s">
        <v>31</v>
      </c>
      <c r="B23" s="3">
        <v>1</v>
      </c>
    </row>
    <row r="24" spans="1:2" x14ac:dyDescent="0.25">
      <c r="A24" s="16" t="s">
        <v>32</v>
      </c>
      <c r="B24" s="1">
        <v>48</v>
      </c>
    </row>
    <row r="25" spans="1:2" x14ac:dyDescent="0.25">
      <c r="A25" s="17" t="s">
        <v>76</v>
      </c>
      <c r="B25" s="3">
        <v>1</v>
      </c>
    </row>
    <row r="26" spans="1:2" x14ac:dyDescent="0.25">
      <c r="A26" s="16" t="s">
        <v>77</v>
      </c>
      <c r="B26" s="1">
        <v>2</v>
      </c>
    </row>
    <row r="27" spans="1:2" x14ac:dyDescent="0.25">
      <c r="A27" s="17" t="s">
        <v>78</v>
      </c>
      <c r="B27" s="3">
        <v>3</v>
      </c>
    </row>
    <row r="28" spans="1:2" x14ac:dyDescent="0.25">
      <c r="A28" s="16" t="s">
        <v>33</v>
      </c>
      <c r="B28" s="1">
        <v>4</v>
      </c>
    </row>
    <row r="29" spans="1:2" x14ac:dyDescent="0.25">
      <c r="A29" s="17" t="s">
        <v>34</v>
      </c>
      <c r="B29" s="3">
        <v>122</v>
      </c>
    </row>
    <row r="30" spans="1:2" x14ac:dyDescent="0.25">
      <c r="A30" s="16" t="s">
        <v>35</v>
      </c>
      <c r="B30" s="1">
        <v>13</v>
      </c>
    </row>
    <row r="31" spans="1:2" x14ac:dyDescent="0.25">
      <c r="A31" s="17" t="s">
        <v>65</v>
      </c>
      <c r="B31" s="3">
        <v>88</v>
      </c>
    </row>
    <row r="32" spans="1:2" x14ac:dyDescent="0.25">
      <c r="A32" s="16" t="s">
        <v>36</v>
      </c>
      <c r="B32" s="1">
        <v>137</v>
      </c>
    </row>
    <row r="33" spans="1:2" x14ac:dyDescent="0.25">
      <c r="A33" s="17" t="s">
        <v>37</v>
      </c>
      <c r="B33" s="3">
        <v>305</v>
      </c>
    </row>
    <row r="34" spans="1:2" x14ac:dyDescent="0.25">
      <c r="A34" s="16" t="s">
        <v>38</v>
      </c>
      <c r="B34" s="1">
        <v>6</v>
      </c>
    </row>
    <row r="35" spans="1:2" x14ac:dyDescent="0.25">
      <c r="A35" s="17" t="s">
        <v>79</v>
      </c>
      <c r="B35" s="3">
        <v>7</v>
      </c>
    </row>
    <row r="36" spans="1:2" x14ac:dyDescent="0.25">
      <c r="A36" s="16" t="s">
        <v>39</v>
      </c>
      <c r="B36" s="1">
        <v>191</v>
      </c>
    </row>
    <row r="37" spans="1:2" x14ac:dyDescent="0.25">
      <c r="A37" s="17" t="s">
        <v>40</v>
      </c>
      <c r="B37" s="3">
        <v>409</v>
      </c>
    </row>
    <row r="38" spans="1:2" x14ac:dyDescent="0.25">
      <c r="A38" s="16" t="s">
        <v>66</v>
      </c>
      <c r="B38" s="1">
        <v>2</v>
      </c>
    </row>
    <row r="39" spans="1:2" x14ac:dyDescent="0.25">
      <c r="A39" s="17" t="s">
        <v>67</v>
      </c>
      <c r="B39" s="3">
        <v>41</v>
      </c>
    </row>
    <row r="40" spans="1:2" x14ac:dyDescent="0.25">
      <c r="A40" s="16" t="s">
        <v>6</v>
      </c>
      <c r="B40" s="1">
        <v>127</v>
      </c>
    </row>
    <row r="41" spans="1:2" x14ac:dyDescent="0.25">
      <c r="A41" s="17" t="s">
        <v>41</v>
      </c>
      <c r="B41" s="3">
        <v>32</v>
      </c>
    </row>
    <row r="42" spans="1:2" x14ac:dyDescent="0.25">
      <c r="A42" s="16" t="s">
        <v>70</v>
      </c>
      <c r="B42" s="1">
        <v>1</v>
      </c>
    </row>
    <row r="43" spans="1:2" x14ac:dyDescent="0.25">
      <c r="A43" s="17" t="s">
        <v>42</v>
      </c>
      <c r="B43" s="3">
        <v>34</v>
      </c>
    </row>
    <row r="44" spans="1:2" x14ac:dyDescent="0.25">
      <c r="A44" s="16" t="s">
        <v>43</v>
      </c>
      <c r="B44" s="1">
        <v>3660</v>
      </c>
    </row>
    <row r="45" spans="1:2" x14ac:dyDescent="0.25">
      <c r="A45" s="17" t="s">
        <v>44</v>
      </c>
      <c r="B45" s="3">
        <v>218</v>
      </c>
    </row>
    <row r="46" spans="1:2" x14ac:dyDescent="0.25">
      <c r="A46" s="16" t="s">
        <v>45</v>
      </c>
      <c r="B46" s="1">
        <v>21</v>
      </c>
    </row>
    <row r="47" spans="1:2" x14ac:dyDescent="0.25">
      <c r="A47" s="17" t="s">
        <v>80</v>
      </c>
      <c r="B47" s="3">
        <v>1</v>
      </c>
    </row>
    <row r="48" spans="1:2" x14ac:dyDescent="0.25">
      <c r="A48" s="16" t="s">
        <v>71</v>
      </c>
      <c r="B48" s="1">
        <v>1</v>
      </c>
    </row>
    <row r="49" spans="1:2" x14ac:dyDescent="0.25">
      <c r="A49" s="17" t="s">
        <v>46</v>
      </c>
      <c r="B49" s="3">
        <v>16</v>
      </c>
    </row>
    <row r="50" spans="1:2" x14ac:dyDescent="0.25">
      <c r="A50" s="16" t="s">
        <v>47</v>
      </c>
      <c r="B50" s="1">
        <v>109</v>
      </c>
    </row>
    <row r="51" spans="1:2" x14ac:dyDescent="0.25">
      <c r="A51" s="17" t="s">
        <v>48</v>
      </c>
      <c r="B51" s="3">
        <v>2</v>
      </c>
    </row>
    <row r="52" spans="1:2" x14ac:dyDescent="0.25">
      <c r="A52" s="16" t="s">
        <v>49</v>
      </c>
      <c r="B52" s="1">
        <v>55</v>
      </c>
    </row>
    <row r="53" spans="1:2" x14ac:dyDescent="0.25">
      <c r="A53" s="17" t="s">
        <v>72</v>
      </c>
      <c r="B53" s="3">
        <v>1</v>
      </c>
    </row>
    <row r="54" spans="1:2" x14ac:dyDescent="0.25">
      <c r="A54" s="16" t="s">
        <v>50</v>
      </c>
      <c r="B54" s="1">
        <v>6</v>
      </c>
    </row>
    <row r="55" spans="1:2" x14ac:dyDescent="0.25">
      <c r="A55" s="17" t="s">
        <v>51</v>
      </c>
      <c r="B55" s="3">
        <v>45</v>
      </c>
    </row>
    <row r="56" spans="1:2" x14ac:dyDescent="0.25">
      <c r="A56" s="16" t="s">
        <v>52</v>
      </c>
      <c r="B56" s="1">
        <v>4195</v>
      </c>
    </row>
    <row r="57" spans="1:2" x14ac:dyDescent="0.25">
      <c r="A57" s="17" t="s">
        <v>53</v>
      </c>
      <c r="B57" s="3">
        <v>2792</v>
      </c>
    </row>
    <row r="58" spans="1:2" x14ac:dyDescent="0.25">
      <c r="A58" s="16" t="s">
        <v>54</v>
      </c>
      <c r="B58" s="1">
        <v>76</v>
      </c>
    </row>
    <row r="59" spans="1:2" x14ac:dyDescent="0.25">
      <c r="A59" s="17" t="s">
        <v>68</v>
      </c>
      <c r="B59" s="3">
        <v>2</v>
      </c>
    </row>
    <row r="60" spans="1:2" x14ac:dyDescent="0.25">
      <c r="A60" s="16" t="s">
        <v>55</v>
      </c>
      <c r="B60" s="1">
        <v>6</v>
      </c>
    </row>
    <row r="61" spans="1:2" x14ac:dyDescent="0.25">
      <c r="A61" s="17" t="s">
        <v>56</v>
      </c>
      <c r="B61" s="3">
        <v>12</v>
      </c>
    </row>
    <row r="62" spans="1:2" x14ac:dyDescent="0.25">
      <c r="A62" s="16" t="s">
        <v>57</v>
      </c>
      <c r="B62" s="1">
        <v>3</v>
      </c>
    </row>
    <row r="63" spans="1:2" x14ac:dyDescent="0.25">
      <c r="A63" s="17" t="s">
        <v>81</v>
      </c>
      <c r="B63" s="3">
        <v>14</v>
      </c>
    </row>
    <row r="64" spans="1:2" x14ac:dyDescent="0.25">
      <c r="A64" s="16" t="s">
        <v>58</v>
      </c>
      <c r="B64" s="1">
        <v>59</v>
      </c>
    </row>
    <row r="65" spans="1:2" x14ac:dyDescent="0.25">
      <c r="A65" s="17" t="s">
        <v>59</v>
      </c>
      <c r="B65" s="3">
        <v>144</v>
      </c>
    </row>
    <row r="66" spans="1:2" x14ac:dyDescent="0.25">
      <c r="A66" s="16" t="s">
        <v>60</v>
      </c>
      <c r="B66" s="1">
        <v>37</v>
      </c>
    </row>
    <row r="67" spans="1:2" x14ac:dyDescent="0.25">
      <c r="A67" s="7" t="s">
        <v>7</v>
      </c>
      <c r="B67" s="8">
        <v>14496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Administrador1</cp:lastModifiedBy>
  <dcterms:created xsi:type="dcterms:W3CDTF">2013-10-03T21:17:24Z</dcterms:created>
  <dcterms:modified xsi:type="dcterms:W3CDTF">2017-02-13T20:47:05Z</dcterms:modified>
</cp:coreProperties>
</file>